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updateLinks="never"/>
  <xr:revisionPtr revIDLastSave="0" documentId="8_{8BCF5DE9-C19A-45ED-BEF4-340CF1F83692}" xr6:coauthVersionLast="47" xr6:coauthVersionMax="47" xr10:uidLastSave="{00000000-0000-0000-0000-000000000000}"/>
  <bookViews>
    <workbookView xWindow="-120" yWindow="-120" windowWidth="29040" windowHeight="15720" activeTab="4" xr2:uid="{00000000-000D-0000-FFFF-FFFF00000000}"/>
  </bookViews>
  <sheets>
    <sheet name="1. Subvenciones (S)" sheetId="3" r:id="rId1"/>
    <sheet name="S.R1" sheetId="4" r:id="rId2"/>
    <sheet name="S.R2" sheetId="63" r:id="rId3"/>
    <sheet name="S.R3" sheetId="68" r:id="rId4"/>
    <sheet name="S.R4" sheetId="66" r:id="rId5"/>
    <sheet name="S.R5" sheetId="110" r:id="rId6"/>
    <sheet name="S.R6" sheetId="70" r:id="rId7"/>
    <sheet name="2. Contratación (C)" sheetId="32" r:id="rId8"/>
    <sheet name="C.R1" sheetId="146" r:id="rId9"/>
    <sheet name="C.R2" sheetId="147" r:id="rId10"/>
    <sheet name="C.R3" sheetId="148" r:id="rId11"/>
    <sheet name="C.R4" sheetId="149" r:id="rId12"/>
    <sheet name="C.R5" sheetId="150" r:id="rId13"/>
    <sheet name="C.R6" sheetId="140" r:id="rId14"/>
    <sheet name="C.R7" sheetId="141" r:id="rId15"/>
    <sheet name="C.R8" sheetId="142" r:id="rId16"/>
    <sheet name="C.R9" sheetId="143" r:id="rId17"/>
    <sheet name="C.R10" sheetId="144" r:id="rId18"/>
    <sheet name="C.R11" sheetId="145" r:id="rId19"/>
    <sheet name="3. Bonificaciones (B)" sheetId="155" r:id="rId20"/>
    <sheet name="B.R1" sheetId="156" r:id="rId21"/>
    <sheet name="B.R2" sheetId="157" r:id="rId22"/>
    <sheet name="4. Convenios (Cv)" sheetId="121" r:id="rId23"/>
    <sheet name="Cv.R1" sheetId="122" r:id="rId24"/>
    <sheet name="5 Protección datos" sheetId="158" r:id="rId25"/>
    <sheet name="PD R.1" sheetId="159" r:id="rId26"/>
    <sheet name="PD R.2" sheetId="160" r:id="rId27"/>
    <sheet name="PD R.3" sheetId="161" r:id="rId28"/>
    <sheet name="PD R.4" sheetId="162" r:id="rId29"/>
    <sheet name="PD R.5" sheetId="163" r:id="rId30"/>
    <sheet name="PD R.6" sheetId="164" r:id="rId31"/>
    <sheet name="PD R.7" sheetId="165" r:id="rId32"/>
    <sheet name="PD R.8" sheetId="166" r:id="rId33"/>
    <sheet name="6 Seguridad informática" sheetId="135" r:id="rId34"/>
    <sheet name="SI R.1" sheetId="138" r:id="rId35"/>
    <sheet name="SI R.2" sheetId="139" r:id="rId36"/>
    <sheet name="7. Otros (O)" sheetId="103" r:id="rId37"/>
    <sheet name="O.R1" sheetId="104" r:id="rId38"/>
    <sheet name="O.R2" sheetId="105" r:id="rId39"/>
    <sheet name="O.R3" sheetId="151" r:id="rId40"/>
    <sheet name="O.R4" sheetId="112" r:id="rId41"/>
    <sheet name="O.R5" sheetId="113" r:id="rId42"/>
    <sheet name="O.R6" sheetId="114" r:id="rId43"/>
    <sheet name="O.R7" sheetId="152" r:id="rId44"/>
    <sheet name="O.R8" sheetId="153" r:id="rId45"/>
  </sheets>
  <externalReferences>
    <externalReference r:id="rId46"/>
    <externalReference r:id="rId47"/>
    <externalReference r:id="rId48"/>
    <externalReference r:id="rId49"/>
  </externalReferences>
  <definedNames>
    <definedName name="_xlnm._FilterDatabase" localSheetId="34" hidden="1">'SI R.1'!$A$9:$P$16</definedName>
    <definedName name="_xlnm._FilterDatabase" localSheetId="35" hidden="1">'SI R.2'!$A$9:$P$19</definedName>
    <definedName name="negative" localSheetId="7">[1]PR1!$C$54:$C$58</definedName>
    <definedName name="negative" localSheetId="19">#REF!</definedName>
    <definedName name="negative" localSheetId="22">[1]PR1!$C$54:$C$58</definedName>
    <definedName name="negative" localSheetId="36">[1]PR1!$C$54:$C$58</definedName>
    <definedName name="negative" localSheetId="20">B.R1!$E$34:$E$38</definedName>
    <definedName name="negative" localSheetId="21">B.R2!$E$34:$E$38</definedName>
    <definedName name="negative" localSheetId="8">'C.R1'!$E$42:$E$46</definedName>
    <definedName name="negative" localSheetId="17">'C.R10'!$E$35:$E$39</definedName>
    <definedName name="negative" localSheetId="18">'C.R11'!$E$36:$E$40</definedName>
    <definedName name="negative" localSheetId="9">'C.R2'!$E$31:$E$35</definedName>
    <definedName name="negative" localSheetId="10">'C.R3'!$E$35:$E$39</definedName>
    <definedName name="negative" localSheetId="11">'C.R4'!$E$34:$E$38</definedName>
    <definedName name="negative" localSheetId="12">'C.R5'!$E$35:$E$39</definedName>
    <definedName name="negative" localSheetId="13">'C.R6'!$E$36:$E$40</definedName>
    <definedName name="negative" localSheetId="14">'C.R7'!$E$37:$E$41</definedName>
    <definedName name="negative" localSheetId="15">'C.R8'!$E$35:$E$39</definedName>
    <definedName name="negative" localSheetId="16">'C.R9'!$E$34:$E$38</definedName>
    <definedName name="negative" localSheetId="23">'Cv.R1'!$E$35:$E$39</definedName>
    <definedName name="negative" localSheetId="37">O.R1!$E$39:$E$43</definedName>
    <definedName name="negative" localSheetId="38">O.R2!$E$34:$E$38</definedName>
    <definedName name="negative" localSheetId="39">O.R3!$E$34:$E$38</definedName>
    <definedName name="negative" localSheetId="40">O.R4!$E$29:$E$33</definedName>
    <definedName name="negative" localSheetId="41">O.R5!$E$34:$E$38</definedName>
    <definedName name="negative" localSheetId="42">O.R6!$E$34:$E$38</definedName>
    <definedName name="negative" localSheetId="43">O.R7!$E$34:$E$38</definedName>
    <definedName name="negative" localSheetId="44">O.R8!$E$34:$E$38</definedName>
    <definedName name="negative" localSheetId="25">'PD R.1'!#REF!</definedName>
    <definedName name="negative" localSheetId="26">'PD R.2'!#REF!</definedName>
    <definedName name="negative" localSheetId="27">'PD R.3'!#REF!</definedName>
    <definedName name="negative" localSheetId="28">'PD R.4'!#REF!</definedName>
    <definedName name="negative" localSheetId="29">'PD R.5'!#REF!</definedName>
    <definedName name="negative" localSheetId="30">'PD R.6'!#REF!</definedName>
    <definedName name="negative" localSheetId="31">'PD R.7'!#REF!</definedName>
    <definedName name="negative" localSheetId="32">'PD R.8'!$E$34:$E$38</definedName>
    <definedName name="negative" localSheetId="2">S.R2!$E$35:$E$39</definedName>
    <definedName name="negative" localSheetId="3">S.R3!$E$34:$E$38</definedName>
    <definedName name="negative" localSheetId="4">S.R4!$E$36:$E$40</definedName>
    <definedName name="negative" localSheetId="5">S.R5!$E$34:$E$38</definedName>
    <definedName name="negative" localSheetId="6">S.R6!$E$35:$E$39</definedName>
    <definedName name="negative">S.R1!$E$34:$E$38</definedName>
    <definedName name="positive" localSheetId="7">[1]PR1!$B$54:$B$58</definedName>
    <definedName name="positive" localSheetId="19">#REF!</definedName>
    <definedName name="positive" localSheetId="22">[1]PR1!$B$54:$B$58</definedName>
    <definedName name="positive" localSheetId="36">[1]PR1!$B$54:$B$58</definedName>
    <definedName name="positive" localSheetId="20">B.R1!$D$34:$D$38</definedName>
    <definedName name="positive" localSheetId="21">B.R2!$D$34:$D$38</definedName>
    <definedName name="positive" localSheetId="8">'C.R1'!$D$42:$D$46</definedName>
    <definedName name="positive" localSheetId="17">'C.R10'!$D$35:$D$39</definedName>
    <definedName name="positive" localSheetId="18">'C.R11'!$D$36:$D$40</definedName>
    <definedName name="positive" localSheetId="9">'C.R2'!$D$31:$D$35</definedName>
    <definedName name="positive" localSheetId="10">'C.R3'!$D$35:$D$39</definedName>
    <definedName name="positive" localSheetId="11">'C.R4'!$D$34:$D$38</definedName>
    <definedName name="positive" localSheetId="12">'C.R5'!$D$35:$D$39</definedName>
    <definedName name="positive" localSheetId="13">'C.R6'!$D$36:$D$40</definedName>
    <definedName name="positive" localSheetId="14">'C.R7'!$D$37:$D$41</definedName>
    <definedName name="positive" localSheetId="15">'C.R8'!$D$35:$D$39</definedName>
    <definedName name="positive" localSheetId="16">'C.R9'!$D$34:$D$38</definedName>
    <definedName name="positive" localSheetId="23">'Cv.R1'!$D$35:$D$39</definedName>
    <definedName name="positive" localSheetId="37">O.R1!$D$39:$D$43</definedName>
    <definedName name="positive" localSheetId="38">O.R2!$D$34:$D$38</definedName>
    <definedName name="positive" localSheetId="39">O.R3!$D$34:$D$38</definedName>
    <definedName name="positive" localSheetId="40">O.R4!$D$29:$D$33</definedName>
    <definedName name="positive" localSheetId="41">O.R5!$D$34:$D$38</definedName>
    <definedName name="positive" localSheetId="42">O.R6!$D$34:$D$38</definedName>
    <definedName name="positive" localSheetId="43">O.R7!$D$34:$D$38</definedName>
    <definedName name="positive" localSheetId="44">O.R8!$D$34:$D$38</definedName>
    <definedName name="positive" localSheetId="25">'PD R.1'!#REF!</definedName>
    <definedName name="positive" localSheetId="26">'PD R.2'!#REF!</definedName>
    <definedName name="positive" localSheetId="27">'PD R.3'!#REF!</definedName>
    <definedName name="positive" localSheetId="28">'PD R.4'!#REF!</definedName>
    <definedName name="positive" localSheetId="29">'PD R.5'!#REF!</definedName>
    <definedName name="positive" localSheetId="30">'PD R.6'!#REF!</definedName>
    <definedName name="positive" localSheetId="31">'PD R.7'!#REF!</definedName>
    <definedName name="positive" localSheetId="32">'PD R.8'!$D$34:$D$38</definedName>
    <definedName name="positive" localSheetId="2">S.R2!$D$35:$D$39</definedName>
    <definedName name="positive" localSheetId="3">S.R3!$D$34:$D$38</definedName>
    <definedName name="positive" localSheetId="4">S.R4!$D$36:$D$40</definedName>
    <definedName name="positive" localSheetId="5">S.R5!$D$34:$D$38</definedName>
    <definedName name="positive" localSheetId="6">S.R6!$D$35:$D$39</definedName>
    <definedName name="positive" localSheetId="34">[2]SI.R1!$D$40:$D$44</definedName>
    <definedName name="positive" localSheetId="35">[2]SI.R2!$D$43:$D$47</definedName>
    <definedName name="positive">S.R1!$D$34:$D$38</definedName>
    <definedName name="Print_Area" localSheetId="20">B.R1!$A$1:$O$11</definedName>
    <definedName name="Print_Area" localSheetId="21">B.R2!$A$1:$O$11</definedName>
    <definedName name="Print_Area" localSheetId="8">'C.R1'!$A$1:$O$19</definedName>
    <definedName name="Print_Area" localSheetId="17">'C.R10'!$A$1:$O$12</definedName>
    <definedName name="Print_Area" localSheetId="18">'C.R11'!$A$1:$O$13</definedName>
    <definedName name="Print_Area" localSheetId="9">'C.R2'!$A$1:$O$13</definedName>
    <definedName name="Print_Area" localSheetId="10">'C.R3'!$A$1:$O$17</definedName>
    <definedName name="Print_Area" localSheetId="11">'C.R4'!$A$1:$O$18</definedName>
    <definedName name="Print_Area" localSheetId="12">'C.R5'!$A$1:$O$12</definedName>
    <definedName name="Print_Area" localSheetId="13">'C.R6'!$A$1:$O$13</definedName>
    <definedName name="Print_Area" localSheetId="14">'C.R7'!$A$1:$O$14</definedName>
    <definedName name="Print_Area" localSheetId="15">'C.R8'!$A$1:$O$12</definedName>
    <definedName name="Print_Area" localSheetId="16">'C.R9'!$A$1:$O$11</definedName>
    <definedName name="Print_Area" localSheetId="23">'Cv.R1'!$A$1:$O$12</definedName>
    <definedName name="Print_Area" localSheetId="37">O.R1!$A$1:$O$16</definedName>
    <definedName name="Print_Area" localSheetId="38">O.R2!$A$1:$O$12</definedName>
    <definedName name="Print_Area" localSheetId="39">O.R3!$A$1:$O$11</definedName>
    <definedName name="Print_Area" localSheetId="40">O.R4!$A$1:$O$12</definedName>
    <definedName name="Print_Area" localSheetId="41">O.R5!$A$1:$O$12</definedName>
    <definedName name="Print_Area" localSheetId="42">O.R6!$A$1:$O$11</definedName>
    <definedName name="Print_Area" localSheetId="43">O.R7!$A$1:$O$11</definedName>
    <definedName name="Print_Area" localSheetId="44">O.R8!$A$1:$O$11</definedName>
    <definedName name="Print_Area" localSheetId="25">'PD R.1'!$A$1:$O$12</definedName>
    <definedName name="Print_Area" localSheetId="26">'PD R.2'!$A$1:$O$13</definedName>
    <definedName name="Print_Area" localSheetId="27">'PD R.3'!$A$1:$O$10</definedName>
    <definedName name="Print_Area" localSheetId="28">'PD R.4'!$A$3:$O$15</definedName>
    <definedName name="Print_Area" localSheetId="29">'PD R.5'!$A$1:$O$11</definedName>
    <definedName name="Print_Area" localSheetId="30">'PD R.6'!$A$1:$O$11</definedName>
    <definedName name="Print_Area" localSheetId="31">'PD R.7'!$A$1:$O$12</definedName>
    <definedName name="Print_Area" localSheetId="32">'PD R.8'!$A$1:$O$11</definedName>
    <definedName name="Print_Area" localSheetId="1">S.R1!$A$1:$O$11</definedName>
    <definedName name="Print_Area" localSheetId="2">S.R2!$A$1:$O$12</definedName>
    <definedName name="Print_Area" localSheetId="3">S.R3!$A$1:$O$11</definedName>
    <definedName name="Print_Area" localSheetId="4">S.R4!$A$1:$O$13</definedName>
    <definedName name="Print_Area" localSheetId="5">S.R5!$A$1:$O$11</definedName>
    <definedName name="Print_Area" localSheetId="6">S.R6!$A$1:$O$12</definedName>
    <definedName name="Risk_Likelihood__GROSS" localSheetId="7">'2. Contratación (C)'!#REF!</definedName>
    <definedName name="Risk_Likelihood__GROSS" localSheetId="19">'3. Bonificaciones (B)'!#REF!</definedName>
    <definedName name="Risk_Likelihood__GROSS" localSheetId="22">'4. Convenios (Cv)'!#REF!</definedName>
    <definedName name="Risk_Likelihood__GROSS" localSheetId="36">'7. Otros (O)'!#REF!</definedName>
    <definedName name="Risk_Likelihood__GROSS" localSheetId="20">#REF!</definedName>
    <definedName name="Risk_Likelihood__GROSS" localSheetId="21">#REF!</definedName>
    <definedName name="Risk_Likelihood__GROSS" localSheetId="8">#REF!</definedName>
    <definedName name="Risk_Likelihood__GROSS" localSheetId="17">#REF!</definedName>
    <definedName name="Risk_Likelihood__GROSS" localSheetId="18">#REF!</definedName>
    <definedName name="Risk_Likelihood__GROSS" localSheetId="9">#REF!</definedName>
    <definedName name="Risk_Likelihood__GROSS" localSheetId="10">#REF!</definedName>
    <definedName name="Risk_Likelihood__GROSS" localSheetId="11">#REF!</definedName>
    <definedName name="Risk_Likelihood__GROSS" localSheetId="12">#REF!</definedName>
    <definedName name="Risk_Likelihood__GROSS" localSheetId="13">#REF!</definedName>
    <definedName name="Risk_Likelihood__GROSS" localSheetId="14">#REF!</definedName>
    <definedName name="Risk_Likelihood__GROSS" localSheetId="15">#REF!</definedName>
    <definedName name="Risk_Likelihood__GROSS" localSheetId="16">#REF!</definedName>
    <definedName name="Risk_Likelihood__GROSS" localSheetId="23">'1. Subvenciones (S)'!#REF!</definedName>
    <definedName name="Risk_Likelihood__GROSS" localSheetId="37">'1. Subvenciones (S)'!#REF!</definedName>
    <definedName name="Risk_Likelihood__GROSS" localSheetId="38">'1. Subvenciones (S)'!#REF!</definedName>
    <definedName name="Risk_Likelihood__GROSS" localSheetId="39">#REF!</definedName>
    <definedName name="Risk_Likelihood__GROSS" localSheetId="40">'1. Subvenciones (S)'!#REF!</definedName>
    <definedName name="Risk_Likelihood__GROSS" localSheetId="41">'1. Subvenciones (S)'!#REF!</definedName>
    <definedName name="Risk_Likelihood__GROSS" localSheetId="42">'1. Subvenciones (S)'!#REF!</definedName>
    <definedName name="Risk_Likelihood__GROSS" localSheetId="43">#REF!</definedName>
    <definedName name="Risk_Likelihood__GROSS" localSheetId="44">#REF!</definedName>
    <definedName name="Risk_Likelihood__GROSS" localSheetId="25">'[3]1. Subvenciones (S)'!#REF!</definedName>
    <definedName name="Risk_Likelihood__GROSS" localSheetId="26">'[3]1. Subvenciones (S)'!#REF!</definedName>
    <definedName name="Risk_Likelihood__GROSS" localSheetId="27">'[3]1. Subvenciones (S)'!#REF!</definedName>
    <definedName name="Risk_Likelihood__GROSS" localSheetId="28">'[3]1. Subvenciones (S)'!#REF!</definedName>
    <definedName name="Risk_Likelihood__GROSS" localSheetId="29">'[3]1. Subvenciones (S)'!#REF!</definedName>
    <definedName name="Risk_Likelihood__GROSS" localSheetId="30">'[3]1. Subvenciones (S)'!#REF!</definedName>
    <definedName name="Risk_Likelihood__GROSS" localSheetId="31">'[3]1. Subvenciones (S)'!#REF!</definedName>
    <definedName name="Risk_Likelihood__GROSS" localSheetId="32">'[3]1. Subvenciones (S)'!#REF!</definedName>
    <definedName name="Risk_Likelihood__GROSS" localSheetId="2">'1. Subvenciones (S)'!#REF!</definedName>
    <definedName name="Risk_Likelihood__GROSS" localSheetId="3">'1. Subvenciones (S)'!#REF!</definedName>
    <definedName name="Risk_Likelihood__GROSS" localSheetId="4">'1. Subvenciones (S)'!#REF!</definedName>
    <definedName name="Risk_Likelihood__GROSS" localSheetId="5">'1. Subvenciones (S)'!#REF!</definedName>
    <definedName name="Risk_Likelihood__GROSS" localSheetId="6">'1. Subvenciones (S)'!#REF!</definedName>
    <definedName name="Risk_Likelihood__GROSS">'1. Subvenciones (S)'!#REF!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66" l="1"/>
  <c r="J10" i="165"/>
  <c r="E16" i="162"/>
  <c r="O15" i="162"/>
  <c r="J15" i="162"/>
  <c r="O13" i="162"/>
  <c r="J13" i="162"/>
  <c r="O12" i="162"/>
  <c r="O16" i="162" s="1"/>
  <c r="J12" i="162"/>
  <c r="J16" i="162" s="1"/>
  <c r="O10" i="161"/>
  <c r="J10" i="161"/>
  <c r="O14" i="160"/>
  <c r="J14" i="160"/>
  <c r="E14" i="160"/>
  <c r="O13" i="160"/>
  <c r="O10" i="159"/>
  <c r="J10" i="159"/>
  <c r="E13" i="158"/>
  <c r="D13" i="158"/>
  <c r="J14" i="141" l="1"/>
  <c r="E10" i="157" l="1"/>
  <c r="J10" i="157"/>
  <c r="O10" i="157"/>
  <c r="E11" i="157"/>
  <c r="J11" i="157"/>
  <c r="O11" i="157"/>
  <c r="E10" i="156"/>
  <c r="J10" i="156"/>
  <c r="O10" i="156"/>
  <c r="E11" i="156"/>
  <c r="J11" i="156"/>
  <c r="O11" i="156"/>
  <c r="O11" i="153"/>
  <c r="J11" i="153"/>
  <c r="O10" i="153"/>
  <c r="J10" i="153"/>
  <c r="E10" i="153"/>
  <c r="E11" i="153" s="1"/>
  <c r="O11" i="152"/>
  <c r="J11" i="152"/>
  <c r="E11" i="152"/>
  <c r="O10" i="152"/>
  <c r="J10" i="152"/>
  <c r="E10" i="152"/>
  <c r="O10" i="151"/>
  <c r="O11" i="151" s="1"/>
  <c r="J10" i="151"/>
  <c r="J11" i="151" s="1"/>
  <c r="E10" i="151"/>
  <c r="E11" i="151" s="1"/>
  <c r="O12" i="150" l="1"/>
  <c r="O11" i="150"/>
  <c r="J11" i="150"/>
  <c r="E11" i="150"/>
  <c r="O10" i="150"/>
  <c r="J10" i="150"/>
  <c r="J12" i="150" s="1"/>
  <c r="E10" i="150"/>
  <c r="E12" i="150" s="1"/>
  <c r="G5" i="150"/>
  <c r="E5" i="150"/>
  <c r="C5" i="150"/>
  <c r="O17" i="149"/>
  <c r="J17" i="149"/>
  <c r="E17" i="149"/>
  <c r="O16" i="149"/>
  <c r="J16" i="149"/>
  <c r="E16" i="149"/>
  <c r="O15" i="149"/>
  <c r="J15" i="149"/>
  <c r="E15" i="149"/>
  <c r="O14" i="149"/>
  <c r="J14" i="149"/>
  <c r="E14" i="149"/>
  <c r="O13" i="149"/>
  <c r="E13" i="149"/>
  <c r="O12" i="149"/>
  <c r="J12" i="149"/>
  <c r="E12" i="149"/>
  <c r="O11" i="149"/>
  <c r="O18" i="149" s="1"/>
  <c r="J11" i="149"/>
  <c r="J18" i="149" s="1"/>
  <c r="E11" i="149"/>
  <c r="O10" i="149"/>
  <c r="J10" i="149"/>
  <c r="E10" i="149"/>
  <c r="E18" i="149" s="1"/>
  <c r="G5" i="149"/>
  <c r="E5" i="149"/>
  <c r="C5" i="149"/>
  <c r="O17" i="148"/>
  <c r="O16" i="148"/>
  <c r="J16" i="148"/>
  <c r="E16" i="148"/>
  <c r="O15" i="148"/>
  <c r="J15" i="148"/>
  <c r="E15" i="148"/>
  <c r="O14" i="148"/>
  <c r="J14" i="148"/>
  <c r="E14" i="148"/>
  <c r="O13" i="148"/>
  <c r="J13" i="148"/>
  <c r="E13" i="148"/>
  <c r="O12" i="148"/>
  <c r="J12" i="148"/>
  <c r="E12" i="148"/>
  <c r="O11" i="148"/>
  <c r="J11" i="148"/>
  <c r="E11" i="148"/>
  <c r="O10" i="148"/>
  <c r="J10" i="148"/>
  <c r="J17" i="148" s="1"/>
  <c r="E10" i="148"/>
  <c r="E17" i="148" s="1"/>
  <c r="G5" i="148"/>
  <c r="E5" i="148"/>
  <c r="C5" i="148"/>
  <c r="O12" i="147"/>
  <c r="J12" i="147"/>
  <c r="J13" i="147" s="1"/>
  <c r="E12" i="147"/>
  <c r="O11" i="147"/>
  <c r="J11" i="147"/>
  <c r="E11" i="147"/>
  <c r="O10" i="147"/>
  <c r="O13" i="147" s="1"/>
  <c r="J10" i="147"/>
  <c r="E10" i="147"/>
  <c r="E13" i="147" s="1"/>
  <c r="G5" i="147"/>
  <c r="E5" i="147"/>
  <c r="C5" i="147"/>
  <c r="O18" i="146"/>
  <c r="J18" i="146"/>
  <c r="E18" i="146"/>
  <c r="J17" i="146"/>
  <c r="J16" i="146"/>
  <c r="O15" i="146"/>
  <c r="J15" i="146"/>
  <c r="E15" i="146"/>
  <c r="O14" i="146"/>
  <c r="J14" i="146"/>
  <c r="E14" i="146"/>
  <c r="O13" i="146"/>
  <c r="J13" i="146"/>
  <c r="E13" i="146"/>
  <c r="O12" i="146"/>
  <c r="J12" i="146"/>
  <c r="E12" i="146"/>
  <c r="O11" i="146"/>
  <c r="J11" i="146"/>
  <c r="J19" i="146" s="1"/>
  <c r="E11" i="146"/>
  <c r="E19" i="146" s="1"/>
  <c r="O10" i="146"/>
  <c r="O19" i="146" s="1"/>
  <c r="J10" i="146"/>
  <c r="E10" i="146"/>
  <c r="G5" i="146"/>
  <c r="E5" i="146"/>
  <c r="C5" i="146"/>
  <c r="J13" i="145" l="1"/>
  <c r="O12" i="145"/>
  <c r="J12" i="145"/>
  <c r="E12" i="145"/>
  <c r="O11" i="145"/>
  <c r="J11" i="145"/>
  <c r="E11" i="145"/>
  <c r="O10" i="145"/>
  <c r="O13" i="145" s="1"/>
  <c r="J10" i="145"/>
  <c r="E10" i="145"/>
  <c r="E13" i="145" s="1"/>
  <c r="G5" i="145"/>
  <c r="E5" i="145"/>
  <c r="C5" i="145"/>
  <c r="O12" i="144"/>
  <c r="J12" i="144"/>
  <c r="E12" i="144"/>
  <c r="O11" i="144"/>
  <c r="J11" i="144"/>
  <c r="E11" i="144"/>
  <c r="O10" i="144"/>
  <c r="J10" i="144"/>
  <c r="E10" i="144"/>
  <c r="G5" i="144"/>
  <c r="E5" i="144"/>
  <c r="C5" i="144"/>
  <c r="O11" i="143"/>
  <c r="J11" i="143"/>
  <c r="O10" i="143"/>
  <c r="J10" i="143"/>
  <c r="E10" i="143"/>
  <c r="E11" i="143" s="1"/>
  <c r="G5" i="143"/>
  <c r="E5" i="143"/>
  <c r="C5" i="143"/>
  <c r="O12" i="142"/>
  <c r="O11" i="142"/>
  <c r="J11" i="142"/>
  <c r="E11" i="142"/>
  <c r="O10" i="142"/>
  <c r="J10" i="142"/>
  <c r="J12" i="142" s="1"/>
  <c r="E10" i="142"/>
  <c r="E12" i="142" s="1"/>
  <c r="G5" i="142"/>
  <c r="E5" i="142"/>
  <c r="C5" i="142"/>
  <c r="O14" i="141"/>
  <c r="O13" i="141"/>
  <c r="J13" i="141"/>
  <c r="E13" i="141"/>
  <c r="O12" i="141"/>
  <c r="J12" i="141"/>
  <c r="E12" i="141"/>
  <c r="O11" i="141"/>
  <c r="J11" i="141"/>
  <c r="O10" i="141"/>
  <c r="J10" i="141"/>
  <c r="E10" i="141"/>
  <c r="E14" i="141" s="1"/>
  <c r="G5" i="141"/>
  <c r="E5" i="141"/>
  <c r="C5" i="141"/>
  <c r="O12" i="140"/>
  <c r="O13" i="140" s="1"/>
  <c r="J12" i="140"/>
  <c r="E12" i="140"/>
  <c r="O11" i="140"/>
  <c r="J11" i="140"/>
  <c r="E11" i="140"/>
  <c r="O10" i="140"/>
  <c r="J10" i="140"/>
  <c r="J13" i="140" s="1"/>
  <c r="E10" i="140"/>
  <c r="E13" i="140" s="1"/>
  <c r="G5" i="140"/>
  <c r="E5" i="140"/>
  <c r="C5" i="140"/>
  <c r="O19" i="139"/>
  <c r="J19" i="139"/>
  <c r="E19" i="139"/>
  <c r="O16" i="138"/>
  <c r="J16" i="138"/>
  <c r="E16" i="138"/>
  <c r="J14" i="138"/>
  <c r="J13" i="138"/>
  <c r="E8" i="135"/>
  <c r="D8" i="135"/>
  <c r="E14" i="103" l="1"/>
  <c r="D14" i="103"/>
  <c r="O12" i="122" l="1"/>
  <c r="J12" i="122"/>
  <c r="O10" i="122"/>
  <c r="J10" i="122"/>
  <c r="E10" i="122"/>
  <c r="E12" i="122" s="1"/>
  <c r="J11" i="114"/>
  <c r="E11" i="114"/>
  <c r="O10" i="114"/>
  <c r="O11" i="114" s="1"/>
  <c r="J10" i="114"/>
  <c r="E10" i="114"/>
  <c r="O12" i="113"/>
  <c r="J12" i="113"/>
  <c r="O10" i="113"/>
  <c r="J10" i="113"/>
  <c r="E10" i="113"/>
  <c r="E12" i="113" s="1"/>
  <c r="O10" i="112"/>
  <c r="O12" i="112" s="1"/>
  <c r="J10" i="112"/>
  <c r="J12" i="112" s="1"/>
  <c r="E10" i="112"/>
  <c r="E12" i="112" s="1"/>
  <c r="C5" i="110"/>
  <c r="O10" i="110"/>
  <c r="O11" i="110" s="1"/>
  <c r="J10" i="110"/>
  <c r="J11" i="110" s="1"/>
  <c r="E10" i="110"/>
  <c r="E11" i="110" s="1"/>
  <c r="O11" i="105"/>
  <c r="O12" i="105" s="1"/>
  <c r="J11" i="105"/>
  <c r="E11" i="105"/>
  <c r="O10" i="105"/>
  <c r="J10" i="105"/>
  <c r="J12" i="105" s="1"/>
  <c r="E10" i="105"/>
  <c r="O15" i="104"/>
  <c r="J15" i="104"/>
  <c r="E15" i="104"/>
  <c r="O14" i="104"/>
  <c r="J14" i="104"/>
  <c r="E14" i="104"/>
  <c r="O13" i="104"/>
  <c r="J13" i="104"/>
  <c r="E13" i="104"/>
  <c r="O12" i="104"/>
  <c r="J12" i="104"/>
  <c r="E12" i="104"/>
  <c r="O11" i="104"/>
  <c r="J11" i="104"/>
  <c r="E11" i="104"/>
  <c r="O10" i="104"/>
  <c r="O16" i="104" s="1"/>
  <c r="J10" i="104"/>
  <c r="J16" i="104" s="1"/>
  <c r="E10" i="104"/>
  <c r="G5" i="66"/>
  <c r="E12" i="105" l="1"/>
  <c r="E16" i="104"/>
  <c r="G5" i="68" l="1"/>
  <c r="C5" i="68" l="1"/>
  <c r="E5" i="68" l="1"/>
  <c r="C5" i="66"/>
  <c r="E11" i="66"/>
  <c r="E10" i="66"/>
  <c r="O11" i="66" l="1"/>
  <c r="J10" i="66"/>
  <c r="J11" i="66"/>
  <c r="E13" i="66"/>
  <c r="O10" i="66"/>
  <c r="G5" i="63"/>
  <c r="E11" i="63"/>
  <c r="O13" i="66" l="1"/>
  <c r="J13" i="66"/>
  <c r="J11" i="63"/>
  <c r="O11" i="63"/>
  <c r="G5" i="70" l="1"/>
  <c r="E5" i="70"/>
  <c r="C5" i="70"/>
  <c r="E11" i="70"/>
  <c r="E10" i="70"/>
  <c r="E10" i="68"/>
  <c r="E5" i="66"/>
  <c r="E5" i="63"/>
  <c r="C5" i="63"/>
  <c r="E10" i="63"/>
  <c r="E12" i="63" s="1"/>
  <c r="E11" i="68" l="1"/>
  <c r="E12" i="70"/>
  <c r="O10" i="70"/>
  <c r="J11" i="70"/>
  <c r="J10" i="68"/>
  <c r="J10" i="70"/>
  <c r="O11" i="70"/>
  <c r="O10" i="68"/>
  <c r="O10" i="63"/>
  <c r="O12" i="63" s="1"/>
  <c r="J10" i="63"/>
  <c r="E17" i="32" l="1"/>
  <c r="D17" i="32"/>
  <c r="O12" i="70"/>
  <c r="J11" i="68"/>
  <c r="J12" i="70"/>
  <c r="O11" i="68"/>
  <c r="J12" i="63"/>
  <c r="J10" i="4" l="1"/>
  <c r="E10" i="4"/>
  <c r="E11" i="4" l="1"/>
  <c r="O10" i="4" l="1"/>
  <c r="G5" i="4" l="1"/>
  <c r="E5" i="4" l="1"/>
  <c r="C5" i="4"/>
  <c r="J11" i="4" l="1"/>
  <c r="O11" i="4"/>
</calcChain>
</file>

<file path=xl/sharedStrings.xml><?xml version="1.0" encoding="utf-8"?>
<sst xmlns="http://schemas.openxmlformats.org/spreadsheetml/2006/main" count="2043" uniqueCount="708">
  <si>
    <r>
      <t xml:space="preserve">EVALUACIÓN DE LA EXPOSICIÓN A RIESGOS EN </t>
    </r>
    <r>
      <rPr>
        <b/>
        <u/>
        <sz val="12"/>
        <color theme="1"/>
        <rFont val="Calibri"/>
        <family val="2"/>
        <scheme val="minor"/>
      </rPr>
      <t>SUBVENCIONES</t>
    </r>
  </si>
  <si>
    <t>DESCRIPCIÓN DEL RIESGO</t>
  </si>
  <si>
    <t>RESULTADO DE LA AUTOEVALUACIÓN</t>
  </si>
  <si>
    <t>Ref. del riesgo</t>
  </si>
  <si>
    <t>Denominación del riesgo</t>
  </si>
  <si>
    <t>Descripción del riesgo</t>
  </si>
  <si>
    <t>COEFICIENTE TOTAL 
RIESGO BRUTO</t>
  </si>
  <si>
    <t>COEFICIENTE TOTAL 
RIESGO OBJETIVO</t>
  </si>
  <si>
    <t>S.R1</t>
  </si>
  <si>
    <t>Limitación de la concurrencia</t>
  </si>
  <si>
    <t>No se garantiza que el procedimiento de concesión se desarrolle de forma transparente y pública, lo que puede dar lugar a favoritismos o a actos de corrupción</t>
  </si>
  <si>
    <t>S.R2</t>
  </si>
  <si>
    <t>Trato discriminatorio e influencia en la selección de solicitantes</t>
  </si>
  <si>
    <t>No se garantiza que en la selección de los participantes se apliquen los criterios de manera objetiva e imparcial, así como que no se ejerza ningún tipo de influencia deliberada</t>
  </si>
  <si>
    <t>S.R3</t>
  </si>
  <si>
    <t>Insuficente comprobación de las condiciones para la selección</t>
  </si>
  <si>
    <t>La insuficiente comprobación de la documentación de los solicitantes genera que se cometan con más facilidad irregularidades en la obtención de la subvención o ayuda por parte de los beneficiarios</t>
  </si>
  <si>
    <t>S.R4</t>
  </si>
  <si>
    <t>Desviación del objeto de subvención y falsificación de los justificantes</t>
  </si>
  <si>
    <t>No se ha justificado suficientemente que los fondos recibidos se hayan aplicado a los fines para los que la subvención o ayuda fue concedida, o ha existido una manipulación del soporte documental de justificación de los gastos</t>
  </si>
  <si>
    <t>S.R5</t>
  </si>
  <si>
    <t xml:space="preserve">Retraso en la gestión de la liquidación que realiza la Fundación de los expedientes de reintegro de subvenciones </t>
  </si>
  <si>
    <t>No se cumplen los plazos establecidos en la normativa de manera que puede dar lugar a la caducidad o prescripción de los plazos para reclamar el reintegro del importe que proceda</t>
  </si>
  <si>
    <t>S.R6</t>
  </si>
  <si>
    <t>Pérdida pista de auditoría</t>
  </si>
  <si>
    <t>No se garantiza la conservación de toda la documentación y registros contables para disponer de una pista de auditoría adecuada</t>
  </si>
  <si>
    <t>RIESGO TOTAL SUBVENCIONES</t>
  </si>
  <si>
    <t>Sí</t>
  </si>
  <si>
    <t>Alto</t>
  </si>
  <si>
    <t>No</t>
  </si>
  <si>
    <t>Medio</t>
  </si>
  <si>
    <t>Bajo</t>
  </si>
  <si>
    <t>INDICADORES DE RIESGO</t>
  </si>
  <si>
    <t>RIESGO BRUTO</t>
  </si>
  <si>
    <t xml:space="preserve"> CONTROLES EXISTENTES</t>
  </si>
  <si>
    <t>RIESGO NETO</t>
  </si>
  <si>
    <t>PLAN DE ACCIÓN</t>
  </si>
  <si>
    <t>RIESGO OBJETIVO</t>
  </si>
  <si>
    <t>RESPONSABLE DEL CONTROL</t>
  </si>
  <si>
    <t>Ref. Indicador Riesgo</t>
  </si>
  <si>
    <t>Indicador de riesgo</t>
  </si>
  <si>
    <t>Impacto del riesgo BRUTO</t>
  </si>
  <si>
    <t>Probabilidad del riesgo BRUTO</t>
  </si>
  <si>
    <t>Puntuación del riesgo BRUTO</t>
  </si>
  <si>
    <t>Ref. Control</t>
  </si>
  <si>
    <t>Descripción del control</t>
  </si>
  <si>
    <t>Impacto del riesgo NETO</t>
  </si>
  <si>
    <t>Probabilidad del riesgo NETO</t>
  </si>
  <si>
    <t>Puntuación del riesgo NETO</t>
  </si>
  <si>
    <t>Nuevo control previsto</t>
  </si>
  <si>
    <t>Plazo de aplicación</t>
  </si>
  <si>
    <t>Impacto del riesgo OBJETIVO</t>
  </si>
  <si>
    <t>Probabilidad del riesgo OBJETIVO</t>
  </si>
  <si>
    <t>Puntuación del riesgo OBJETIVO</t>
  </si>
  <si>
    <t>S. 1.1</t>
  </si>
  <si>
    <r>
      <rPr>
        <b/>
        <i/>
        <sz val="9"/>
        <color rgb="FF000000"/>
        <rFont val="Calibri"/>
        <family val="2"/>
        <scheme val="minor"/>
      </rPr>
      <t>No se han respetado los plazos establecidos en las bases reguladoras y convocatoria para la presentación de solicitudes.</t>
    </r>
    <r>
      <rPr>
        <sz val="9"/>
        <color rgb="FF000000"/>
        <rFont val="Calibri"/>
        <family val="2"/>
        <scheme val="minor"/>
      </rPr>
      <t xml:space="preserve">
Se rechaza alguna solicitud por supuesta entrega de la misma fuera plazo, cuando ha sido presentada en plazo, o bien se han presentado una o varias solicitudes fuera de plazo y han sido aceptadas, incumpliéndose en todo caso los plazos establecidos en las bases reguladoras o en la convocatoria respecto a la presentación de solicitudes.</t>
    </r>
  </si>
  <si>
    <t>S.C. 1.1</t>
  </si>
  <si>
    <t>● Verificar la presentación de la solicitud dentro del plazo establecido en las bases reguladoras y convocatoria.
● A la finalización de cada convocatoria se concede un plazo para alegaciones en el que los solicitantes podrán razonar lo que estimen necesario.</t>
  </si>
  <si>
    <t>Unidad de Valoración de Planes y Proyectos Formativos</t>
  </si>
  <si>
    <t>COEFICIENTE TOTAL RIESGO BRUTO</t>
  </si>
  <si>
    <t>COEFICIENTE TOTAL RIESGO NETO</t>
  </si>
  <si>
    <t>COEFICIENTE TOTAL RIESGO OBJETIVO</t>
  </si>
  <si>
    <t>S. 2.1</t>
  </si>
  <si>
    <r>
      <rPr>
        <b/>
        <i/>
        <sz val="9"/>
        <color rgb="FF000000"/>
        <rFont val="Calibri"/>
        <family val="2"/>
      </rPr>
      <t xml:space="preserve">Incumplimiento de los principios de objetividad, igualdad y no discriminación en la selección de beneficiarios.
</t>
    </r>
    <r>
      <rPr>
        <sz val="9"/>
        <color rgb="FF000000"/>
        <rFont val="Calibri"/>
        <family val="2"/>
      </rPr>
      <t>No se garantiza que se hayan aplicado adecuadamente los criterios para la selección de beneficiarios en los procedimientos de concesión de subvenciones en régimen de concurrencia competitiva.</t>
    </r>
  </si>
  <si>
    <t>S.C. 2.1</t>
  </si>
  <si>
    <t>Unidad de Valoración de Planes y Proyectos Formativos. Unidad de Asesoramiento Jurídico y Desarrollo Normativo</t>
  </si>
  <si>
    <t>S. 2.2</t>
  </si>
  <si>
    <r>
      <rPr>
        <b/>
        <i/>
        <sz val="9"/>
        <color theme="1"/>
        <rFont val="Calibri"/>
        <family val="2"/>
        <scheme val="minor"/>
      </rPr>
      <t>Influencia deliberada en la evaluación y selección de los beneficiarios y en la financiación otorgada.</t>
    </r>
    <r>
      <rPr>
        <b/>
        <sz val="9"/>
        <color theme="1"/>
        <rFont val="Calibri"/>
        <family val="2"/>
        <scheme val="minor"/>
      </rPr>
      <t xml:space="preserve">
</t>
    </r>
    <r>
      <rPr>
        <b/>
        <sz val="9"/>
        <color indexed="8"/>
        <rFont val="Calibri"/>
        <family val="2"/>
        <scheme val="minor"/>
      </rPr>
      <t xml:space="preserve">
</t>
    </r>
    <r>
      <rPr>
        <sz val="9"/>
        <color rgb="FF000000"/>
        <rFont val="Calibri"/>
        <family val="2"/>
        <scheme val="minor"/>
      </rPr>
      <t>Los miembros del órgano colegiado y/o del órgano instructor influyen deliberadamente o manipulan la evaluación de los beneficiarios realizada por el instructor en el momento de concretar el resultado de la misma.</t>
    </r>
  </si>
  <si>
    <t>S.C. 2.2</t>
  </si>
  <si>
    <t>Unidad de Valoración de Planes y Proyectos Formativos. ORCO</t>
  </si>
  <si>
    <t>S. 3.1</t>
  </si>
  <si>
    <r>
      <rPr>
        <b/>
        <i/>
        <sz val="9"/>
        <color theme="1"/>
        <rFont val="Calibri"/>
        <family val="2"/>
        <scheme val="minor"/>
      </rPr>
      <t xml:space="preserve">Comprobación insuficiente de la documentación presentada por los solicitantes.
</t>
    </r>
    <r>
      <rPr>
        <b/>
        <sz val="9"/>
        <color indexed="8"/>
        <rFont val="Calibri"/>
        <family val="2"/>
        <scheme val="minor"/>
      </rPr>
      <t xml:space="preserve">
</t>
    </r>
    <r>
      <rPr>
        <sz val="9"/>
        <color indexed="8"/>
        <rFont val="Calibri"/>
        <family val="2"/>
        <scheme val="minor"/>
      </rPr>
      <t>A raíz de una mala comprobación de la documentación presentada por los solicitantes, se cometen irregularidades por parte de los mismos con más facilidad, tales como la presentación de documentos o d</t>
    </r>
    <r>
      <rPr>
        <sz val="9"/>
        <color theme="1"/>
        <rFont val="Calibri"/>
        <family val="2"/>
        <scheme val="minor"/>
      </rPr>
      <t>eclaraciones falsas para justificar que se cumplen los criterios de elegibilidad, generales y específicos.</t>
    </r>
  </si>
  <si>
    <t>S.C. 3.1</t>
  </si>
  <si>
    <t>RESPONSABLES DEL CONTROL</t>
  </si>
  <si>
    <t>S. 4.1</t>
  </si>
  <si>
    <t>S.C. 4.1</t>
  </si>
  <si>
    <t>Unidad de Verificación Técnico Económica de Subvenciones</t>
  </si>
  <si>
    <t>S. 4.2</t>
  </si>
  <si>
    <t>S.C. 4.2</t>
  </si>
  <si>
    <t>S. 4.3</t>
  </si>
  <si>
    <t>Realización de pagos incumpliendo el beneficiario las obligaciones correspondientes.</t>
  </si>
  <si>
    <t>S.C. 4.3</t>
  </si>
  <si>
    <t>● Verificación de que el beneficiario se encuentra al corriente de pago a la Seguridad Social y Hacienda.                                                                                                                                                             ● Verificación de que el beneficiario no es deudor por reintegros de ejercicios anteriores.</t>
  </si>
  <si>
    <t>Creación de equipo perteneciente a la Unidad de Control de Fondos encargado de evitar que se vuelva a producir la situación descrita en el riesgo S4.3.</t>
  </si>
  <si>
    <t>Unidad de Coordinación con el SEPE</t>
  </si>
  <si>
    <t>Retraso en la gestión de la liquidación que realiza la Fundación de los expedientes de reintegro de subvenciones</t>
  </si>
  <si>
    <t>No se cumplen los plazos establecidos en la normativa de manera que puede dar lugar a la caducidad o prescripción de los plazos para reclamar el reintegro del importe que corresponda</t>
  </si>
  <si>
    <t>S. 5.1</t>
  </si>
  <si>
    <t>Retraso en la gestión de la liquidación por parte de la Fundación en la fase de reintegro de los expedientes de subvenciones que puede generar la caducidad o prescripción del plazo para exigir el reintegro de la suvbvención</t>
  </si>
  <si>
    <t>S.C. 5.1</t>
  </si>
  <si>
    <t>● El SEPE remite a la Fundación los expedientes que se encuentran en el trámite de audiencia del procedimiento de reintegro indicando en el oficio la fecha de inicio y fin del plazo a efectos de caducidad.                                                                                          
● La Unidad de Verificación Técnica Económica de Subvenciones tiene establecidos unos plazos máximos de gestión de 6 meses desde la entrada de la documentación de alegaciones al procedimiento de reintegro.                                 
 ● La aplicación informática de gestión registra la fecha de entrada del escrito de alegaciones para poder realizar el cómputo del plazo de gestión.                             
 ● La aplicación informática de gestión registra la fecha de salida del informe de la Unidad de Verificación Técnica Económica de Subvenciones para poder controlar los plazos en que se ha gestionado.</t>
  </si>
  <si>
    <t>Unidad de Verificación Técnico Económica de Subvenciones. Unidad de Coordiinación con el SEPE.</t>
  </si>
  <si>
    <t>S. 6.1</t>
  </si>
  <si>
    <r>
      <rPr>
        <b/>
        <i/>
        <sz val="9"/>
        <rFont val="Calibri"/>
        <family val="2"/>
        <scheme val="minor"/>
      </rPr>
      <t>No se ha realizado una correcta documentación de las actuaciones que permita garantizar la pista de auditoría en las diferentes fases.</t>
    </r>
    <r>
      <rPr>
        <b/>
        <sz val="9"/>
        <rFont val="Calibri"/>
        <family val="2"/>
        <scheme val="minor"/>
      </rPr>
      <t xml:space="preserve">
</t>
    </r>
    <r>
      <rPr>
        <sz val="9"/>
        <rFont val="Calibri"/>
        <family val="2"/>
        <scheme val="minor"/>
      </rPr>
      <t xml:space="preserve">En el expediente de la subvención no quedan documentados los procesos que permiten garantizar la pista de auditoría en las diferentes fases: concesión, ejecución, publicidad, gastos, pagos, contabilización, etc  </t>
    </r>
  </si>
  <si>
    <t>S.C. 6.1</t>
  </si>
  <si>
    <t>● Comprobación de la documentación requerida para garantizar la pista de auditoría.                                                                                                                                      ● La aplicación automáticamente audita y deja un tracking de las distintas fases y su documentación asociada.                                                                                              ● Las aprobaciones y pagos que se realizan están fiscalizados por el SEPE.</t>
  </si>
  <si>
    <t xml:space="preserve">Dirección de Planificación, Valoración y Evaluación de la Formación.   Dirección de Gestión Técnica y Verificación. </t>
  </si>
  <si>
    <t>S. 6.2</t>
  </si>
  <si>
    <r>
      <rPr>
        <b/>
        <i/>
        <sz val="9"/>
        <color theme="1"/>
        <rFont val="Calibri"/>
        <family val="2"/>
        <scheme val="minor"/>
      </rPr>
      <t xml:space="preserve">Incumplimiento de la obligación de conservación de documentos. </t>
    </r>
    <r>
      <rPr>
        <b/>
        <sz val="9"/>
        <color theme="1"/>
        <rFont val="Calibri"/>
        <family val="2"/>
        <scheme val="minor"/>
      </rPr>
      <t xml:space="preserve">
</t>
    </r>
    <r>
      <rPr>
        <sz val="9"/>
        <color theme="1"/>
        <rFont val="Calibri"/>
        <family val="2"/>
        <scheme val="minor"/>
      </rPr>
      <t xml:space="preserve">
La convocatoria no establece de forma clara la obligación de conservación de documentos prevista en el artículo 132 del Reglamento (UE, Euratom) 2018/1046 del Parlamento Europeo y del Consejo, de 18 de julio de 2018, sobre las normas financieras aplicables al presupuesto general de la Unión, y recogida en el artículo 22.2 f) del Reglamento (UE) nº 241/2021, de 12 de febrero de 2021, por el que se establece el Mecanismo de Recuperación y Resiliencia, bien mediante la recopilación en el órgano concedente de la documentación aportada por el beneficiario, bien estableciendo la obligación a los beneficiarios de conservar los documentos en los plazos y formatos señalados en el artículo 132 del Reglamento Financiero (5 años a partir  de la operación, 3 años si la financiación no supera los 60.000 euros)</t>
    </r>
  </si>
  <si>
    <t>S.C. 6.2</t>
  </si>
  <si>
    <t>● Verificar que las bases reguladoras o la convocatoria prevean el mecanismo que permita cumplir con la obligación de conservación de documentos prevista en el artículo 132 del Reglamento (UE, Euratom) 2018/1046 del Parlamento Europeo y del Consejo, de 18 de julio de 2018, sobre las normas financieras aplicables al presupuesto general de la Unión y el artículo 22.2 f) del Reglamento (UE) nº 241/2021, de de febrero de 2021, por el que se establece el MRR.
● Verificar que se han pueso en marcha procedimientos que garantizan que se conservan todos los documentos requeridos para garantizar una pista de auditoría adecuada.</t>
  </si>
  <si>
    <t>Dirección de Planificación, Valoración y Evaluación de la Formación.   Dirección de Gestión Técnica y Verificación. Unidsad dde Archivo y Registro.</t>
  </si>
  <si>
    <t>C.R1</t>
  </si>
  <si>
    <t xml:space="preserve">Limitación de la concurrencia </t>
  </si>
  <si>
    <t>Manipulación del procedimiento de preparación y/o adjudicación, limitándose el acceso a la contratación pública en condiciones de igualdad y no discriminación a todos los licitadores.</t>
  </si>
  <si>
    <t>C.R2</t>
  </si>
  <si>
    <t>Prácticas colusorias en las ofertas</t>
  </si>
  <si>
    <t>Distintas empresas acuerdan en secreto manipular el proceso de licitación para limitar o eliminar la competencia entre ellas, por lo general con la finalidad de incrementar artificialmente los precios o reducir la calidad de los bienes o servicios.</t>
  </si>
  <si>
    <t>C.R3</t>
  </si>
  <si>
    <t>Conflicto de interés</t>
  </si>
  <si>
    <t>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t>
  </si>
  <si>
    <t>C.R4</t>
  </si>
  <si>
    <t xml:space="preserve">Manipulación en la valoración técnica o económica de las ofertas presentadas </t>
  </si>
  <si>
    <t>Manipulación del procedimiento de contratación en favor de un licitante o en detrimento de otro o varios.</t>
  </si>
  <si>
    <t>C.R5</t>
  </si>
  <si>
    <t>Fraccionamiento fraudulento del contrato</t>
  </si>
  <si>
    <t>Fraccionamiento del contrato en dos o más procedimientos con idéntico adjudicatario evitando la utilización de un procedimiento que, en base a la cuantía total, hubiese requerido mayores garantías de concurrencia y de publicidad.</t>
  </si>
  <si>
    <t>C.R6</t>
  </si>
  <si>
    <t>Incumplimientos en la formalización del contrato</t>
  </si>
  <si>
    <t>Irregularidades en la formalización del contrato de manera que no se ajusta con exactitud a las condiciones de la licitación o se alteran los términos de la adjudicación.</t>
  </si>
  <si>
    <t>C.R7</t>
  </si>
  <si>
    <t>Incumplimientos o deficiencias en la ejecución del contrato</t>
  </si>
  <si>
    <t>El contratista incumple las especificaciones del contrato durante su ejecución</t>
  </si>
  <si>
    <t>C.R8</t>
  </si>
  <si>
    <t xml:space="preserve">Falsedad documental </t>
  </si>
  <si>
    <t>El licitador incurre en falsedad para poder acceder al procedimiento de licitación y/o se aprecia falsedad en la documentación presentada para obtener el pago del precio.</t>
  </si>
  <si>
    <t>C.R9</t>
  </si>
  <si>
    <t>Doble financiación</t>
  </si>
  <si>
    <t>Incumplimiento de la prohibición de doble financiación.</t>
  </si>
  <si>
    <t>C.R10</t>
  </si>
  <si>
    <t xml:space="preserve">Incumplimiento de las obligaciones de información, comunicación y publicidad </t>
  </si>
  <si>
    <t>No se cumple lo estipulado en la normativa nacional o europea respecto a las obligaciones de información y publicidad.</t>
  </si>
  <si>
    <t>C.R11</t>
  </si>
  <si>
    <t>Pérdida de pista de auditoría</t>
  </si>
  <si>
    <t>RIESGO TOTAL CONTRATACIÓN</t>
  </si>
  <si>
    <t>C. 1.1</t>
  </si>
  <si>
    <r>
      <rPr>
        <b/>
        <i/>
        <sz val="9"/>
        <rFont val="Calibri"/>
        <family val="2"/>
        <scheme val="minor"/>
      </rPr>
      <t xml:space="preserve">Pliegos de cláusulas técnicas o administrativas redactados a favor de un licitador.
</t>
    </r>
    <r>
      <rPr>
        <sz val="9"/>
        <rFont val="Calibri"/>
        <family val="2"/>
        <scheme val="minor"/>
      </rPr>
      <t xml:space="preserve">Limitación de la concurrencia, por ejemplo, definiéndose en los pliegos / documentos relativos a la licitación el producto de una marca concreta en lugar de un producto genérico, existiendo una similitud constatable entre las características fijadas en los pliegos y los servicios y/o productos del contratista adjudictario, estableciendo especificaciones excesivamente restrictivas  para excluir a otros licitadores cualificados o para justificar el recurso injustificado a una única fuente de adquisición evitando así la competencia.
</t>
    </r>
  </si>
  <si>
    <t>C. C.1.1</t>
  </si>
  <si>
    <t>● Los pliegos / documentos relativos a la licitación son confeccionados y revisados por diferentes personas de direcciones distintas. Los pliegos se elaboran por la Dirección peticionaria y son revisados de forma sucesiva por la Dirección Económica y Financiera y por la Dirección de Asesoría Jurídica. 
● La Mesa de Contratación interviene en la aprobación de los pliegos salvo en los contratos menores y los simplificados abreviados, en los que intervienen las Direcciones peticionarias y la Dirección de Gestión Económica y Financiera.
● Disponer de una política en materia de conflicto de interés que incluya una Declaración de ausencia de conflictos de interés (DACI) por parte de todo el personal, su verificación, cuando proceda,  y medidas dirigidas a garantizar su cumplimiento.
● En materia de contratación, Fundae es auditada cada año por varios organismos o entidades (la IGAE, el Tribunal de Cuentas, etc.).</t>
  </si>
  <si>
    <t>3 meses</t>
  </si>
  <si>
    <t>C. 1.2</t>
  </si>
  <si>
    <r>
      <rPr>
        <b/>
        <i/>
        <sz val="9"/>
        <rFont val="Calibri"/>
        <family val="2"/>
        <scheme val="minor"/>
      </rPr>
      <t xml:space="preserve">Los pliegos / documentos relativos a la licitación presentan prescripciones más restrictivas o más generales que las aprobadas en procedimientos previos similares. 
</t>
    </r>
    <r>
      <rPr>
        <sz val="9"/>
        <rFont val="Calibri"/>
        <family val="2"/>
        <scheme val="minor"/>
      </rPr>
      <t xml:space="preserve">Pliegos / documentos relativos a la licitación tienen cláusulas o requisitos más restrictivos (por ejemplo, elevando las requisitos de solvencia económica o financiera, o técnica o profesional, etc...) o más generales (definición vaga de las obras, bienes o servicios a contratar) que lo establecido en procedimientos de similares características, restringiendo la concurrencia o buscando favorecer a un licitador. </t>
    </r>
  </si>
  <si>
    <t>C. C.1.2</t>
  </si>
  <si>
    <t xml:space="preserve">● Los pliegos / documentos relativos a la licitación son confeccionados y revisados por diferentes personas de direcciones distintas. Los pliegos se elaboran por la Dirección peticionaria y son revisados de forma sucesiva por la Dirección Económica y Financiera y por la Dirección de Asesoría Jurídica.
● La Mesa de Contratación interviene en la aprobación de los pliegos salvo en los contratos menores y los simplificados abreviados, en los que intervienen las Direcciones peticionarias y la Dirección de Gestión Económica y Financiera.
● En materia de contratación, Fundae es auditada cada año por varios organismos o entidades (la IGAE, el Tribunal de Cuentas, etc.). </t>
  </si>
  <si>
    <t>C. 1.3</t>
  </si>
  <si>
    <r>
      <rPr>
        <b/>
        <i/>
        <sz val="9"/>
        <rFont val="Calibri"/>
        <family val="2"/>
        <scheme val="minor"/>
      </rPr>
      <t xml:space="preserve">Presentación de una única oferta o el número de licitadores es anormalmente bajo, según el tipo de procedimiento de contratación.
</t>
    </r>
    <r>
      <rPr>
        <sz val="9"/>
        <rFont val="Calibri"/>
        <family val="2"/>
        <scheme val="minor"/>
      </rPr>
      <t xml:space="preserve">Esta situación puede producirse, entre otros,  como consecuencia de que las especificaciones se han pactado con un licitador o como consecuencia del incumplimiento del requisito de solicitud de ofertas a un número mínimo de empresas capacitadas para la realización del objeto del contrato, según el tipo de procedimiento de contratación . </t>
    </r>
  </si>
  <si>
    <t>C. C.1.3</t>
  </si>
  <si>
    <t xml:space="preserve">● Los pliegos / documentos relativos a la licitación son confeccionados y revisados por diferentes personas de direcciones distintas. Los pliegos se elaboran por la Dirección peticionaria y son revisados de forma sucesiva por la Dirección Económica y Financiera y por la Dirección de Asesoría Jurídica.
● La Mesa de Contratación interviene en la aprobación de los pliegos salvo en los contratos menores y los simplificados abreviados, en los que intervienen las Direcciones peticionarias y la Dirección de Gestión Económica y Financiera..
● En materia de contratación, Fundae es auditada cada año por varios organismos o entidades (la IGAE, el Tribunal de Cuentas, etc.). </t>
  </si>
  <si>
    <t>C. 1.4</t>
  </si>
  <si>
    <r>
      <rPr>
        <b/>
        <i/>
        <sz val="9"/>
        <color theme="1"/>
        <rFont val="Calibri"/>
        <family val="2"/>
        <scheme val="minor"/>
      </rPr>
      <t xml:space="preserve">El procedimiento de contratación se declara desierto y vuelve a convocarse a pesar de que se recibieron ofertas admisibles de acuerdo con los criterios que figuran en los pliegos.
</t>
    </r>
    <r>
      <rPr>
        <sz val="9"/>
        <color theme="1"/>
        <rFont val="Calibri"/>
        <family val="2"/>
        <scheme val="minor"/>
      </rPr>
      <t>Un procedimiento se declara desierto, a pesar de que existen ofertas que cumplen los criterios para ser admitidas en el procedimiento, y se vuelve a convocar restringiendo los requisitos en beneficio de un licitador en concreto.</t>
    </r>
  </si>
  <si>
    <t>C. C.1.4</t>
  </si>
  <si>
    <t xml:space="preserve">● Dejar constancia en un acta de las ofertas presentadas y de la adecuación de la documentación presentada.
● En materia de contratación, Fundae es auditada cada año por varios organismos o entidades (la IGAE, el Tribunal de Cuentas, etc.). </t>
  </si>
  <si>
    <t>Dirección peticionaria, Mesa de contratación. Dirección Gerencia</t>
  </si>
  <si>
    <t>C. 1.5</t>
  </si>
  <si>
    <r>
      <rPr>
        <b/>
        <i/>
        <sz val="9"/>
        <color theme="1"/>
        <rFont val="Calibri"/>
        <family val="2"/>
        <scheme val="minor"/>
      </rPr>
      <t>La publicidad de los procedimientos es incompleta, irregular o limitada y/o insuficiencia o incumplimiento de plazos para la recepción de ofertas.</t>
    </r>
    <r>
      <rPr>
        <b/>
        <sz val="9"/>
        <color theme="1"/>
        <rFont val="Calibri"/>
        <family val="2"/>
        <scheme val="minor"/>
      </rPr>
      <t xml:space="preserve"> 
</t>
    </r>
    <r>
      <rPr>
        <sz val="9"/>
        <color theme="1"/>
        <rFont val="Calibri"/>
        <family val="2"/>
        <scheme val="minor"/>
      </rPr>
      <t>El procedimiento no cumple con los requisitos de información y publicidad mínimos</t>
    </r>
    <r>
      <rPr>
        <b/>
        <sz val="9"/>
        <color theme="1"/>
        <rFont val="Calibri"/>
        <family val="2"/>
        <scheme val="minor"/>
      </rPr>
      <t xml:space="preserve"> </t>
    </r>
    <r>
      <rPr>
        <sz val="9"/>
        <color theme="1"/>
        <rFont val="Calibri"/>
        <family val="2"/>
        <scheme val="minor"/>
      </rPr>
      <t xml:space="preserve">requeridos para el anuncio de la convocatoria en la normativa aplicable con el fin de asegurar la transparencia y el acceso público a la información, y/o en los pliegos no se determinan con exactitud los plazos para la presentación de proposiciones, se fijan unos plazos excesivamente reducidos que puedan conllevar la limitación de la concurrencia o no se establece de forma exacta qué documentos concretos debe presentar el licitador en su proposición para que esta sea admitida en el procedimiento. También puede ocurrir que se abran ofertas antes de plazo o que se acepten ofertas presentadas  fuera de plazo. </t>
    </r>
  </si>
  <si>
    <t>C. C.1.5</t>
  </si>
  <si>
    <t xml:space="preserve">● Publicar el procedimiento de contratación en la plataforma Vortal.
● Dejar constancia en un acta de las ofertas presentadas, plazo de presentación y apertura de las mismas.
● En materia de contratación, Fundae es auditada cada año por varios organismos o entidades (la IGAE, el Tribunal de Cuentas, etc.).
● Los pliegos / documentos relativos a la licitación son confeccionados y revisados por diferentes personas de direcciones distintas. Los pliegos se elaboran por la Dirección peticionaria y son revisados de forma sucesiva por la Dirección Económica y Financiera y por la Dirección de Asesoría Jurídica. </t>
  </si>
  <si>
    <t>● Publicar en la plataforma de contratación del Estado.</t>
  </si>
  <si>
    <t>1 año</t>
  </si>
  <si>
    <t>Dirección de Gestión Económica y Financiera</t>
  </si>
  <si>
    <t>C. 1.6</t>
  </si>
  <si>
    <r>
      <rPr>
        <b/>
        <i/>
        <sz val="9"/>
        <color theme="1"/>
        <rFont val="Calibri"/>
        <family val="2"/>
        <scheme val="minor"/>
      </rPr>
      <t xml:space="preserve">Reclamaciones de otros licitadores.
</t>
    </r>
    <r>
      <rPr>
        <sz val="9"/>
        <color theme="1"/>
        <rFont val="Calibri"/>
        <family val="2"/>
        <scheme val="minor"/>
      </rPr>
      <t>Se producen reclamaciones o quejas</t>
    </r>
    <r>
      <rPr>
        <b/>
        <sz val="9"/>
        <color theme="1"/>
        <rFont val="Calibri"/>
        <family val="2"/>
        <scheme val="minor"/>
      </rPr>
      <t xml:space="preserve"> </t>
    </r>
    <r>
      <rPr>
        <sz val="9"/>
        <color theme="1"/>
        <rFont val="Calibri"/>
        <family val="2"/>
        <scheme val="minor"/>
      </rPr>
      <t>por escrito referidas a la limitación de la concurrencia en el procedimiento de contratación.</t>
    </r>
  </si>
  <si>
    <t>C. C.1.6</t>
  </si>
  <si>
    <t>● Tramitación de las quejas o reclamaciones recibidas por otros licitadores y análisis e informe de las mismas, con recomendaciones de las medidas a adoptar para corregir las deficiencias detectadas.</t>
  </si>
  <si>
    <t>Dirección de Gestión Económica y Financiera. Dirección de Asesoría Jurídica.</t>
  </si>
  <si>
    <t>C. 1.7</t>
  </si>
  <si>
    <t>Se realizan contratos "puente" entre el final de una licitación y la adjudicación de la nueva.</t>
  </si>
  <si>
    <t>C. C.1.7</t>
  </si>
  <si>
    <t>● Establecer  un procedimiento que controle las fechas de finalización y evite la celebración de este tipo de contratos.</t>
  </si>
  <si>
    <t>6 meses</t>
  </si>
  <si>
    <t>Dirección de Gestión Económica y Financiera.  Dirección peticionaria.</t>
  </si>
  <si>
    <t>C.1.8</t>
  </si>
  <si>
    <t>Las direcciones peticionarias solicitan la realización de una ampliación del plazo en la ejecución de los contratos por causas imputables a la Fundación.</t>
  </si>
  <si>
    <t>C. C.1.8</t>
  </si>
  <si>
    <t>● Comunicar a las direcciones peticionarias que establezcan en cada contrato, y con motivo de su firma, un calendario de hitos e indicadores que permita conocer en todo momento la situación en la que se encuentra el contrato y los hitos/obligaciones que tienen que ir cumpliendo las partes para evitar las ampliaciones.</t>
  </si>
  <si>
    <t>C. 1.9</t>
  </si>
  <si>
    <r>
      <rPr>
        <b/>
        <i/>
        <sz val="9"/>
        <color theme="1"/>
        <rFont val="Calibri"/>
        <family val="2"/>
        <scheme val="minor"/>
      </rPr>
      <t xml:space="preserve">Elección de tramitación abreviada, urgencia o emergencia, o procedimientos de contratación menos competitivos de forma usual y sin justificación razonable. </t>
    </r>
    <r>
      <rPr>
        <sz val="9"/>
        <color theme="1"/>
        <rFont val="Calibri"/>
        <family val="2"/>
        <scheme val="minor"/>
      </rPr>
      <t xml:space="preserve">
Utilización de modalidades de tramitación que permiten reducir plazos o publicidad con el fin de evitar la concurrencia sin que esté adecuadamente justificado, no garantizándose los principios de no discriminación, igualdad de trato y transparencia. Debe tenerse en cuenta las especialidades establecidas en el Real Decreto-ley 36/2020 sobre aplicación de procedimientos de adjudicación simplificados, tramitación de urgencia y reducción de plazos para los contratos financiados con fondos procedentes de PRTR.</t>
    </r>
  </si>
  <si>
    <t>C. C.1.9</t>
  </si>
  <si>
    <t xml:space="preserve">● En todo el procedimiento no solo interviene la dirección proponente, sino también otras direcciones y la Mesa de Contratación.
● En materia de contratación, Fundae es auditada cada año por varios organismos o entidades (la IGAE, el Tribunal de Cuentas, etc.). </t>
  </si>
  <si>
    <t>Dirección peticionaria. Dirección de Gestión Económica y Financiera. Dirección de Asesoría Jurídica. Mesa de contratación.</t>
  </si>
  <si>
    <t>C. 2.1</t>
  </si>
  <si>
    <r>
      <rPr>
        <b/>
        <i/>
        <sz val="9"/>
        <rFont val="Calibri"/>
        <family val="2"/>
        <scheme val="minor"/>
      </rPr>
      <t xml:space="preserve">Posibles acuerdos entre los licitadores en complicidad con empresas interrelacionadas o vinculadas o mediante la introducción de "proveedores fantasma".
</t>
    </r>
    <r>
      <rPr>
        <sz val="9"/>
        <rFont val="Calibri"/>
        <family val="2"/>
        <scheme val="minor"/>
      </rPr>
      <t>Los licitadores manipulan el procedimiento de contratación mediante acuerdos colusorios con otros ofertantes o mediante la simulación de falsos licitadores (por ejemplo, presentación de distintas ofertas por entidades que presentan vinculación empresarial, por licitadores inactivos o sin experiencia en el sector, o presentación de ofertas fantasma que no presentan la calidad suficiente y existe la duda de que su finalidad sea la obtención del contrato). La probabilidad de ocurrencia de este indicador de riesgo aumenta cuando se trata de proyectos grandes, con diferentes prestaciones, o cuando intervienen diferentes órganos de contratación.</t>
    </r>
  </si>
  <si>
    <t>C. C.2.1</t>
  </si>
  <si>
    <t xml:space="preserve">● Comprobar la existencia o no de vinculación empresarial entre las empresas licitadoras, utilizando para ello fuentes de datos abiertas u otras bases de datos.
</t>
  </si>
  <si>
    <t>Dirección peticionaria. Dirección de Gestión Económica y Financiera. Mesa de contratación.</t>
  </si>
  <si>
    <t>C. 2.2</t>
  </si>
  <si>
    <t>C. C.2.2</t>
  </si>
  <si>
    <t>● Los criteros de valoración no sólo incluyen el precio.                                                                              ● El importe de la licitacion se fija entre la dirección peticionaria y la Dirección de Gestión Económica y Financiera.                                                                                   ● En determinadas circunstancias se realizanconsultas al mercado.</t>
  </si>
  <si>
    <t xml:space="preserve">● Comprobar la existencia o no de vinculación empresarial entre las empresas licitadoras /directivos, propietarios, etc.), utilizando para ello fuentes de datos abiertas u otras bases de datos.
</t>
  </si>
  <si>
    <t>C. 2.3</t>
  </si>
  <si>
    <t>C. C.2.4</t>
  </si>
  <si>
    <t>● En el DEUC tiene que reflejarse la subcontratacion.</t>
  </si>
  <si>
    <t>● Establecimiento de un sistema de control que permita comprobar que la oferta no incluye la subcontratación a operadores que están compitiendo por el contrato principal al mismo tiempo y que no se produzca la subcontratación de licitadores que no hayan resultado adjudicatarios en el procedimiento de contratación.</t>
  </si>
  <si>
    <t xml:space="preserve">Dirección peticionaria. Dirección de Gestión Económica y Financiera. </t>
  </si>
  <si>
    <t>C. 3.1</t>
  </si>
  <si>
    <t>C. C.3.1</t>
  </si>
  <si>
    <t>● Disponer de un código ético donde se regulen los conflictos de intereses y un procedimiento para abordarlos, así como medidas dirigidas a garantizar su cumplimiento.                                                                                                                              ● Disponer de una cláusula de confidencialidad en los contratos de trabajo.</t>
  </si>
  <si>
    <t>Todos los intervinientes en el proceso de contratación, especialmente la Dirección Peticionaria. Comité Ético.</t>
  </si>
  <si>
    <t>C. 3.2</t>
  </si>
  <si>
    <t>C. C.3.2</t>
  </si>
  <si>
    <t>C. 3.3</t>
  </si>
  <si>
    <t>C. C.3.3</t>
  </si>
  <si>
    <t>C. 3.4</t>
  </si>
  <si>
    <t>C. C.3.4</t>
  </si>
  <si>
    <t xml:space="preserve">● La valoración es confeccionada, revisada y aprobada por diferentes persones de direcciones distintas. La Dirección de Gestión Económica y Financiera revisa el informe de valoración realizado por la Unidad o Dirección peticionaria de las ofertas recibidas para el suministro o servicio objeto de la contratación. La Mesa de Contratación aprueba las valoraciones de las ofertas. 
● Disponer de un código ético donde se regulen los conflictos de intereses y un procedimiento para abordarlos, así como medidas dirigidas a garantizar su cumplimiento.
● Verificar que en los pliegos se incluye la obligación de cumplimentación de una Declaración de ausencia de conflicto de interés (DACI) por todas las personas obligadas a ello.
● Verificar que en el expediente se incluyen las DACI cumplimentadas por los intervinientes en la licitación por parte de la mesa de contratación y de los contratistas cuando se obtengan.                                                                        </t>
  </si>
  <si>
    <t xml:space="preserve">Dirección peticionaria. Dirección de Gestión Económica y Financiera. Mesa de contratación. </t>
  </si>
  <si>
    <t>C. 3.5</t>
  </si>
  <si>
    <t>C. C.3.5</t>
  </si>
  <si>
    <t>Dirección peticionaria. Dirección de Gestión Económica y Financiera. Mesa de contratación. Organo de contratación</t>
  </si>
  <si>
    <t>C. 3.6</t>
  </si>
  <si>
    <t>C. C.3.6</t>
  </si>
  <si>
    <t>● El informe de adjudicación es confeccionado, revisado y aprobado por diferentes personas de direcciones distintas. La Dirección de Gestión Económica y Financiera revisa el informe de valoración realizado por la Unidad o Dirección peticionaria de las ofertas recibidas para el suministro o servicio objeto de la contratación. La Mesa de Contratación aprueba las valoraciones de las ofertas. 
● Disponer de un código ético donde se regulen los conflictos de intereses y un procedimiento para abordarlos, así como medidas dirigidas a garantizar su cumplimiento.
● Verificar que en los pliegos se incluye la obligación de cumplimentación de una Declaración de ausencia de conflicto de interés (DACI) por todas las personas obligadas a ello.
● Verificar que en el expediente se incluyen las DACI cumplimentadas por los intervinientes en la licitación por parte de la mesa de contratación y de los contratistas cuando se obtengan.                                                                                           ● Disponer de una política en materia de regalos u obsequios.</t>
  </si>
  <si>
    <t>Órgano de contratación. Mesa de contratación.</t>
  </si>
  <si>
    <t>C. 3.7</t>
  </si>
  <si>
    <t>C. C.3.7</t>
  </si>
  <si>
    <t>● Disponer de un código ético donde se regulen los conflictos de intereses y un procedimiento para abordarlos, así como medidas dirigidas a garantizar su cumplimiento.
● Verificar que en los pliegos se incluye la obligación de cumplimentación de la DACI por todas las personas obligadas a ello.
● Verificar que en el expediente se incluyen las DACI cumplimentadas por los intervinientes en la licitación por parte de la mesa de contratación y de los contratistas cuando se obtengan.</t>
  </si>
  <si>
    <t>Dirección peticionaria. Dirección de Gestión Económica y Financiera.</t>
  </si>
  <si>
    <t>C. 4.1</t>
  </si>
  <si>
    <t>C. C.4.1</t>
  </si>
  <si>
    <t>● Sistema de control previo del contenido de los pliegos / documentos relativos a la licitación que garantice su correcta redacción y la inclusión detallada y clara de los criterios de valoración de las ofertas, que deberán de ser adecuados a las características del objeto del contrato y sin que contengan elementos discriminatorios o ilícitos que favorezcan a un licitador/es frente a otros.                                 
● La Mesa de Contratación interviene en la aprobación de los pliegos salvo en los contratos menores y los simplificados abreviados, cuyos documentos son revisados por la Dirección de Gestión Económica y Financiera y en los últimos también por la Dirección de Asesoría Jurídica.</t>
  </si>
  <si>
    <t>C. 4.2</t>
  </si>
  <si>
    <r>
      <rPr>
        <b/>
        <i/>
        <sz val="9"/>
        <rFont val="Calibri"/>
        <family val="2"/>
        <scheme val="minor"/>
      </rPr>
      <t xml:space="preserve">El objeto del contrato y prescripciones técnicas definidos en los pliegos / documentos relativos a la licitación no responden al objeto perseguido o al componente y la reforma o inversión ni a los hitos y objetivos a cumplir.
</t>
    </r>
    <r>
      <rPr>
        <b/>
        <sz val="9"/>
        <rFont val="Calibri"/>
        <family val="2"/>
        <scheme val="minor"/>
      </rPr>
      <t xml:space="preserve">                                                                                                                                                                                                                                                                                                                                                                                      </t>
    </r>
    <r>
      <rPr>
        <sz val="9"/>
        <rFont val="Calibri"/>
        <family val="2"/>
        <scheme val="minor"/>
      </rPr>
      <t>No existe una coherencia de las prestaciones que se pretenden contratar con los objetivos perseguidos en la correspondiente inversión, ni con los hitos u objetivos a cuyo cumplimiento contribuirán, ni se hace mención al respecto en los documentos de licitación.</t>
    </r>
  </si>
  <si>
    <t>C. C.4.2</t>
  </si>
  <si>
    <t xml:space="preserve">● Verificar que los documentos del expediente de contratación contienen una referencia a la incorporación de la actuación en el PRTR, con indicación del componente y de la reforma o inversión, proyecto o subproyecto en los que se incardinarán las actuaciones que constituyen el objeto del contrato.                           
● Revisar que existe coherencia entre los resultados solicitados y los objetivos que se pretenden conseguir.                                                                                                      </t>
  </si>
  <si>
    <t>C. 4.3</t>
  </si>
  <si>
    <t>C. C.4.3</t>
  </si>
  <si>
    <t>C. 4.4</t>
  </si>
  <si>
    <t>C. C.4.4</t>
  </si>
  <si>
    <t>● Si de acuerdo con el sistema para detectar las bajas temerarias de precios se detecta una baja temeraria, se pide una justificación al licitador de que puede realizar el objeto del proyecto con ese importe, que será revisada por la dirección peticionaria, luego por la dirección de Gestión Económica y finalmente por la mesa de contratación, teniendo en cuenta, si se valora sólo el precio, la regla establecida legalmente, y si se valora también técnicamente, no sólo el importe, sino también la valoración técnica.</t>
  </si>
  <si>
    <t>Dirección peticionaria. Dirección de Gestión Económica y Financiera. Mesa de contratación. Organo de contratación.</t>
  </si>
  <si>
    <t>C.4.5</t>
  </si>
  <si>
    <t>C. C.4.5</t>
  </si>
  <si>
    <t>● Las ofertas se remiten por medio de la plataforma Vortal, que impide que se puedan modificar tras su recepción.</t>
  </si>
  <si>
    <t>Dirección peticionaria.. Dirección de Gestión Económica y Financiera</t>
  </si>
  <si>
    <t>C.4.6</t>
  </si>
  <si>
    <t>C. C.4.6</t>
  </si>
  <si>
    <t>● Dejar constancia en la plataforma de contratación de los criterios de exclusión de las ofertas excluidas.                                                                                                         
● Dejar constancia por escrito de los motivos de las exclusiones de ofertas.
● Lista de comprobación del cumplimiento de los requisitos de admisión y  valoración de ofertas.</t>
  </si>
  <si>
    <t>C. 4.7</t>
  </si>
  <si>
    <t>C. C.4.7</t>
  </si>
  <si>
    <t>Dirección de Asesoría Jurídica. Dirección de Gestión Económica y Financiera.</t>
  </si>
  <si>
    <t>C. 4.8</t>
  </si>
  <si>
    <t>C. C.4.8</t>
  </si>
  <si>
    <t xml:space="preserve">● Los pliegos determinan una serie de criterios técnicos que se valoran de forma automática.                                                                                                                                        
 ● Los criterios de valoración están bien desglosados y detallados en los documentos relativos a la contratación.                                                                            
 ● La valoración se revisa por la Dirección de Gestión Economica y Financiera y, salvo en los contratos menores, se aprueba en la mesa de contratación.                                                                                                                              </t>
  </si>
  <si>
    <t>C. 5.1</t>
  </si>
  <si>
    <t>C. C.5.1</t>
  </si>
  <si>
    <t>C. 5.2</t>
  </si>
  <si>
    <t>C. C.5.2</t>
  </si>
  <si>
    <t>C. 6.1</t>
  </si>
  <si>
    <t>C. C.6.1</t>
  </si>
  <si>
    <t>● Revisión del contrato por diferentes direcciones con carácter previo a la firma del mismo que permita verificar que no se ha producido una alteración en los términos de la adjudicación, dejando constancia de este control por escrito.</t>
  </si>
  <si>
    <t>Dirección peticionaria. Dirección de Gestión Económica y Financiera. Dirección de Asesoría Jurídica.</t>
  </si>
  <si>
    <t>C. 6.2</t>
  </si>
  <si>
    <r>
      <rPr>
        <b/>
        <i/>
        <sz val="9"/>
        <rFont val="Calibri"/>
        <family val="2"/>
        <scheme val="minor"/>
      </rPr>
      <t xml:space="preserve">Inexistencia de contrato o expediente de contratación. 
</t>
    </r>
    <r>
      <rPr>
        <sz val="9"/>
        <rFont val="Calibri"/>
        <family val="2"/>
        <scheme val="minor"/>
      </rPr>
      <t>No existe documento de formalización del contrato y/o la documentación del expediente de contratación es insuficiente, incompleta o inexistente (por ejemplo, sin la documentación de los licitadores en el procedimiento). Deben tenerse en cuenta las especialidades en los procedimientos de contratación establecidas en el Real Decreto-ley 30/2020 para los contratos financiados por el PRTR.</t>
    </r>
  </si>
  <si>
    <t>C. C.6.2</t>
  </si>
  <si>
    <t>● Lista de comprobación a realizar a la finalización de los procedimientos que permita comprobar que la documentación del expediente es completa e incluye el documento de formalización del contrato,  teniendo en cuenta las especilidades establecidas en la norma.</t>
  </si>
  <si>
    <t>C. 6.3</t>
  </si>
  <si>
    <t>C. C.6.3</t>
  </si>
  <si>
    <t xml:space="preserve">● Verificación de que todos los anuncios de formalización han sido adecuadamente publicados de acuerdo con las normas que les sean de aplicación, dejando constancia de este control por escrito.  </t>
  </si>
  <si>
    <t>C. 7.1</t>
  </si>
  <si>
    <r>
      <rPr>
        <b/>
        <i/>
        <sz val="9"/>
        <rFont val="Calibri"/>
        <family val="2"/>
        <scheme val="minor"/>
      </rPr>
      <t xml:space="preserve">Incumplimiento total o parcial o cumplimiento defectuoso de las prestaciones objeto del contrato.
</t>
    </r>
    <r>
      <rPr>
        <sz val="9"/>
        <rFont val="Calibri"/>
        <family val="2"/>
        <scheme val="minor"/>
      </rPr>
      <t>Se produce cuando se dan circunstancias como la falta de entrega o de sustitución de productos por otros de calidad inferior, el cumplimiento defectuoso de la prestación en términos de calidad, integridad o de plazos de entrega o la asignación de recursos no cualificados o de coste inferior a las necesidades del contrato, entre otros. La aceptación por la Fundación de estos incumplimentos o prestaciones de baja calidad aumenta la gravedad de este riesgo. La probabilidad de ocurrencia del indicador de riesgo aumenta en el caso de proyectos ejecutados por diferentes contratistas o cuando la supervisión de las actividades se realiza por diferentes órganos.</t>
    </r>
  </si>
  <si>
    <t>C. C.7.1</t>
  </si>
  <si>
    <t>● Verificación de los hitos marcados en el contrato durante las fases de ejecución del contrato, en caso de que se hayan marcado.
● Establecimiento de cláusulas de penalización en los contratos para aquellas situaciones en las que se detecte que la calidad de la prestación no se ajusta con la oferta presentada.
● Revisión de los informes finales, económicos y de actividades, en busca de posibles discrepancias entre las actividades previstas y las realmente efectuadas.</t>
  </si>
  <si>
    <t>Jefe del Proyecto en cuyo ámbito se ejecuta el contrato. Dirección Peticionaria.  Dirección de Gestión Económica y Financiera.</t>
  </si>
  <si>
    <t>C. 7.2</t>
  </si>
  <si>
    <t>C. C.7.2</t>
  </si>
  <si>
    <t>Jefe del Proyecto en cuyo ámbito se ejecuta el contrato. Dirección Peticionaria. Dirección de Gestión Económica y Financiera. Dirección de Asesoría Jurídica.</t>
  </si>
  <si>
    <t>C. 7.3</t>
  </si>
  <si>
    <t>C. C.7.3</t>
  </si>
  <si>
    <t>● Control para identificar si el contratista principal indicó en la fase de licitación que iba a subcontratar los servicios.</t>
  </si>
  <si>
    <t>Jefe del Proyecto en cuyo ámbito se ejecuta el contrato. Dirección Peticionaria. Dirección de Gestión Económica y Financiera.</t>
  </si>
  <si>
    <t>C. 7.4</t>
  </si>
  <si>
    <t>C. C.7.4</t>
  </si>
  <si>
    <t>C. 8.1</t>
  </si>
  <si>
    <r>
      <rPr>
        <b/>
        <i/>
        <sz val="9"/>
        <rFont val="Calibri"/>
        <family val="2"/>
        <scheme val="minor"/>
      </rPr>
      <t xml:space="preserve">Documentación falsificada presentada por los licitadores en el proceso de selección de ofertas.
</t>
    </r>
    <r>
      <rPr>
        <sz val="9"/>
        <rFont val="Calibri"/>
        <family val="2"/>
        <scheme val="minor"/>
      </rPr>
      <t xml:space="preserve">El licitador presenta documentación e información falsa para poder acceder al procedimiento de contratación. </t>
    </r>
  </si>
  <si>
    <t>C. C.8.1</t>
  </si>
  <si>
    <t>● Lista de comprobación de la documentación requerida para poder acceder al proceso de contratación.
● Control de la documentación presentada por parte de los licitadores, verificando la documentación directamente con la fuente en los casos en que haya dudas o señales de alerta.</t>
  </si>
  <si>
    <t>C. 8.2</t>
  </si>
  <si>
    <r>
      <rPr>
        <b/>
        <i/>
        <sz val="9"/>
        <rFont val="Calibri"/>
        <family val="2"/>
        <scheme val="minor"/>
      </rPr>
      <t xml:space="preserve">Manipulación de la documentación justificativa de los costes o de la facturación para incluir cargos incorrectos, falsos, excesivos o duplicados.
</t>
    </r>
    <r>
      <rPr>
        <sz val="9"/>
        <rFont val="Calibri"/>
        <family val="2"/>
        <scheme val="minor"/>
      </rPr>
      <t>Manipulación de facturas o presentación de facturas falsas  por parte del contratista, por ejemplo,  facturas duplicadas, falsas o infladas, facturación de actividades que no se han realizado o que no se han realizado de acuerdo con el contrato (costes incorrectos de mano de obra, tarifas horarias inadecuadas, gastos reclamados para personal inexistente o por actividades realizadas fuera del plazo de ejecución...), falta de documentación justificativa de los costes, sobrestimación de la calidad o de las actividades del personal, etc.</t>
    </r>
  </si>
  <si>
    <t>C. C.8.2</t>
  </si>
  <si>
    <t>C. 9.1</t>
  </si>
  <si>
    <r>
      <rPr>
        <b/>
        <i/>
        <sz val="9"/>
        <rFont val="Calibri"/>
        <family val="2"/>
        <scheme val="minor"/>
      </rPr>
      <t>Se produce doble financiación.</t>
    </r>
    <r>
      <rPr>
        <b/>
        <sz val="9"/>
        <rFont val="Calibri"/>
        <family val="2"/>
        <scheme val="minor"/>
      </rPr>
      <t xml:space="preserve">
</t>
    </r>
    <r>
      <rPr>
        <sz val="9"/>
        <rFont val="Calibri"/>
        <family val="2"/>
        <scheme val="minor"/>
      </rPr>
      <t>Incumplimiento de la prohibición de doble financiación recogida de forma particular en el artículo 9 del Reglamento (UE) 2021/241 del Parlamento y del Consejo, de 12 de febrero de 2021, por el que se establece el Mecanismo de Recuperación y Resiliencia, según el cual las reformas y los proyectos de inversión podrán recibir ayuda de otros programas e instrumentos de la UE siempre que dicha ayuda no cubra el mismo coste.</t>
    </r>
    <r>
      <rPr>
        <b/>
        <sz val="9"/>
        <rFont val="Calibri"/>
        <family val="2"/>
        <scheme val="minor"/>
      </rPr>
      <t xml:space="preserve"> </t>
    </r>
    <r>
      <rPr>
        <sz val="9"/>
        <rFont val="Calibri"/>
        <family val="2"/>
        <scheme val="minor"/>
      </rPr>
      <t xml:space="preserve"> Se mantiene la declaración también para los contratos no financiados con fondos europeos.</t>
    </r>
  </si>
  <si>
    <t>C. C.9.1</t>
  </si>
  <si>
    <t>● El pliego contempla un anexo para recoger la manifestación de que el licitador no incurre en doble financiación.                                                                                         
● Se comprueba que el licitador presenta esta declaración debidamente firmada.</t>
  </si>
  <si>
    <t>Jefe del Proyecto en cuyo ámbito se ejecuta el contrato. Dirección Peticionaria. Dirección de Gestión Económica.</t>
  </si>
  <si>
    <t>C. 10.1</t>
  </si>
  <si>
    <r>
      <t xml:space="preserve">Incumplimiento de los deberes de información y comunicación del apoyo del MRR a las medidas financiadas (sólo aplicable a los contratos financiados con fondos europeos).
</t>
    </r>
    <r>
      <rPr>
        <sz val="9"/>
        <color theme="1"/>
        <rFont val="Calibri"/>
        <family val="2"/>
        <scheme val="minor"/>
      </rPr>
      <t>Se produce un incumplimiento de los deberes de información y comunicación contenidos en los diferentes textos normativos, tanto nacionales como europeos.</t>
    </r>
  </si>
  <si>
    <t>C. C.10.1</t>
  </si>
  <si>
    <t>● Lista de comprobación de requisitos en materia de información y publicidad, que incluya, entre otras cuestiones para los contratos financiados con fondos europeos:
-Verificar que las licitaciones que se desarrollen en este ámbito, así como los trabajos realizados, contengan, tanto en su encabezamiento como en su cuerpo de desarrollo, la siguiente referencia: «Plan de Recuperación, Transformación y Resiliencia - Financiado por la Unión Europea - NextGenerationEU». 
- Verificar que se ha incluido en los pliegos que en los proyectos y subproyectos que se desarrollen en ejecución del Plan de Recuperación, Transformación y Resiliencia deberá exhibirse de forma correcta y destacada el emblema de la UE con una declaración de financiación adecuada que diga (traducida a las lenguas locales cuando proceda) "financiado por la Unión Europea - NextGenerationEU", junto al logo del PRTR.</t>
  </si>
  <si>
    <t>C. 10.2</t>
  </si>
  <si>
    <r>
      <rPr>
        <b/>
        <i/>
        <sz val="9"/>
        <rFont val="Calibri"/>
        <family val="2"/>
        <scheme val="minor"/>
      </rPr>
      <t xml:space="preserve">Incumplimiento del deber de identificación del perceptor final de los fondos en una base de datos única (sólo aplicable a los contratos financiados con fondos europeos).
</t>
    </r>
    <r>
      <rPr>
        <sz val="9"/>
        <rFont val="Calibri"/>
        <family val="2"/>
        <scheme val="minor"/>
      </rPr>
      <t>Se produce un incumplimiento del deber de identificación de contratistas y subcontratistas previsto en el artículo 22.2. d) del Reglamento UE nº 241/2021 y en el artículo 8 de la Orden HFP/1030/2021, de 29 de septiembre, por la que se configura el sistema de gestión del Plan de Recuperación, Transformación y Resiliencia.</t>
    </r>
  </si>
  <si>
    <t>C. C.10.2</t>
  </si>
  <si>
    <t>● Verificar que se ha identificado a los contratistas y subcontratistas, de acuerdo con los requirimientos mínimos previstos en el artículo 8.2 de la Orden HFP/1030/2021 y que dicha documentación se ha remitido de acuerdo con el procedimiento recogido en el artículo 8.3 de la citada Orden.</t>
  </si>
  <si>
    <t>C. 11.1</t>
  </si>
  <si>
    <r>
      <rPr>
        <b/>
        <i/>
        <sz val="9"/>
        <rFont val="Calibri"/>
        <family val="2"/>
        <scheme val="minor"/>
      </rPr>
      <t>No se ha realizado una correcta documentación de las actuaciones que permita garantizar la pista de auditoría</t>
    </r>
    <r>
      <rPr>
        <b/>
        <sz val="9"/>
        <rFont val="Calibri"/>
        <family val="2"/>
        <scheme val="minor"/>
      </rPr>
      <t xml:space="preserve">. 
</t>
    </r>
    <r>
      <rPr>
        <sz val="9"/>
        <rFont val="Calibri"/>
        <family val="2"/>
        <scheme val="minor"/>
      </rPr>
      <t>En el expediente del contrato no quedan documentados los procesos que permiten garantizar la pista de auditoría en las diferentes fases: licitación, adjudicación, ejecución, publicidad, gastos, pagos, contabilización, etc...</t>
    </r>
  </si>
  <si>
    <t>C. C.11.1</t>
  </si>
  <si>
    <t xml:space="preserve">● Lista de comprobación de la documentación requerida para garantizar la pista de auditoría.                                                                                                                             </t>
  </si>
  <si>
    <t xml:space="preserve">Jefe del Proyecto en cuyo ámbito se ejecuta el contrato. Dirección Peticionaria. Dirección de Gestión Económica y Financiera. </t>
  </si>
  <si>
    <t>C. 11.2</t>
  </si>
  <si>
    <t>C. C.11.2</t>
  </si>
  <si>
    <t>● Revisión de la documentación que permita cumplir con la obligación de conservar los documentos en los plazos y formatos establecidos.</t>
  </si>
  <si>
    <t>● Incluir en los pliegos y en los contratos una cláusula que incluya la obligación del contratista de conservación de documentos durante todo el procedimiento.</t>
  </si>
  <si>
    <t>Dirección Peticionaria. Dirección de Asesoría Jurídica. Dirección de Gestión Económica y Financiera. Mesa de contratación.</t>
  </si>
  <si>
    <t>C. 11.3</t>
  </si>
  <si>
    <r>
      <rPr>
        <b/>
        <i/>
        <sz val="9"/>
        <rFont val="Calibri"/>
        <family val="2"/>
        <scheme val="minor"/>
      </rPr>
      <t>No se garantiza el compromiso de sujeción a los controles de los organismos europeos por los perceptores finales.</t>
    </r>
    <r>
      <rPr>
        <b/>
        <sz val="9"/>
        <rFont val="Calibri"/>
        <family val="2"/>
        <scheme val="minor"/>
      </rPr>
      <t xml:space="preserve">
</t>
    </r>
    <r>
      <rPr>
        <sz val="9"/>
        <rFont val="Calibri"/>
        <family val="2"/>
        <scheme val="minor"/>
      </rPr>
      <t>No consta la autorización expresa por parte del contratista o el subcontratista de los derechos y accesos necesarios a la Comisión Europea, a la Oficina Europea de Lucha contra el Fraude (OLAF), al Tribunal de Cuentas Europeo y a la Fiscalía Europea, para que ejerzan plenamente sus competencias.</t>
    </r>
  </si>
  <si>
    <t>C. C.11.3</t>
  </si>
  <si>
    <t>● Incluir en los pliegos y en los contratos una cláusula que incluya la obligación del contratista de sometimiento a los controles de los organismos europeos.</t>
  </si>
  <si>
    <t>Dirección Peticionaria. Dirección de Asesoría Jurídica. Dirección de Gestión Económica y Financiera.</t>
  </si>
  <si>
    <t>B.R1</t>
  </si>
  <si>
    <t>Retraso en la gestión de la liquidación de los expedientes de bonificiaciones que gestiona la Fundación</t>
  </si>
  <si>
    <t>Se produce un retraso en la gestion de la concliación del crédito que puede dar lugar a que la ITSS no disponga de tiempo para reclamar la devolución de la bonificación indebidamente aplicada</t>
  </si>
  <si>
    <t>B.R2</t>
  </si>
  <si>
    <t>Fraude o alteración en la comunicación de los datos por las empresas</t>
  </si>
  <si>
    <t>RIESGO TOTAL BONIFICACIONES</t>
  </si>
  <si>
    <t>B. 1.1</t>
  </si>
  <si>
    <t>B.C. 1.1</t>
  </si>
  <si>
    <t>Dirección de Gestión Técnica y Verificación. Unidad de Coordinación con el SEPE.</t>
  </si>
  <si>
    <t>B. 2.1</t>
  </si>
  <si>
    <t>B.C. 2.1</t>
  </si>
  <si>
    <t>Cv. R1</t>
  </si>
  <si>
    <t>Incumplimiento en la formalización del Convenio</t>
  </si>
  <si>
    <t>Irregularidades en la negociación y formalización del Convenio</t>
  </si>
  <si>
    <t>RIESGO TOTAL 
CONVENIOS</t>
  </si>
  <si>
    <t xml:space="preserve">  </t>
  </si>
  <si>
    <t>Cv. 1</t>
  </si>
  <si>
    <t>El convenio no cumple las condiciones para serlo</t>
  </si>
  <si>
    <t>Cv. C. 1.1</t>
  </si>
  <si>
    <t>● La Dirección de Asesoría Jurídica prepara y/o revisa conjuntamente con la Dirección peticionaria el texto del convenio y comprueba que reúne todos los requisitos exigidiso por la normativa.                                                                               ●  Si se firma con una Administración Pública, el convenio está sometido al informe previo de su servicio jurídico, a la autorización previa del Ministerio de Hacienda y se publica en el Registro Electrónico estatal de Órganos e Instrumentos de Cooperación del sector púlbico y en el BOE.                                          ●  La Dirección de Asesoría Jurídica comprueba que el objeto esté bien definido y que no deba ser susceptible de una contratación.</t>
  </si>
  <si>
    <t>● Solicitar una memoria justificativa en la que se detalle la necesidad y motivos para firmar el convenio, así como las obligaciones de las partes.</t>
  </si>
  <si>
    <t>Dirección peticionaria. Dirección de Asesoría Jurídica. Abogacía del Estado.</t>
  </si>
  <si>
    <t>Cv. 2</t>
  </si>
  <si>
    <t>El convenio no detalla bien el objeto ni las obligaciones de Fundae</t>
  </si>
  <si>
    <t>Cv. C. 1.2</t>
  </si>
  <si>
    <t xml:space="preserve">● La Dirección de Asesoría Jurídica prepara y/o revisa el texto del convenio y comprueba que el objeto y las obligaciones están bien definidas.                                                                               ●  Si se firma con una Administración Pública, el convenio está sometido al informe previo de su servicio jurídico, a la autorización previa del Ministerio de Hacienda y se publica en el Registro Electrónico estatal de Órganos e Instrumentos de Cooperación del sector púlbico y en el BOE.                                                                               </t>
  </si>
  <si>
    <t>● Existencia de un checklist en el que se revisen todos los aspectos imprescindibles del convenio y los pasos seguidos.</t>
  </si>
  <si>
    <t>PD R.1</t>
  </si>
  <si>
    <t>Riesgos de carácter general</t>
  </si>
  <si>
    <t>Riesgos generales asociados al cumplimiento de los requisitos regulatorios relacionados con los derechos y libertades de los interesados y las actuaciones que debe realizar la organización para reducirlos.</t>
  </si>
  <si>
    <t>PD R.2</t>
  </si>
  <si>
    <t>Legitimación tratamiento de datos</t>
  </si>
  <si>
    <t>Tratamiento de datos sin que conste la legitimación sobre la que se fundamenta</t>
  </si>
  <si>
    <t>PD R.3</t>
  </si>
  <si>
    <t>Incumplimientos en materia de transferencias internacionales de datos</t>
  </si>
  <si>
    <r>
      <t>Incumplimiento normativo en las transferencias internacionales de datos suponen un </t>
    </r>
    <r>
      <rPr>
        <sz val="9"/>
        <color rgb="FF040C28"/>
        <rFont val="Calibri"/>
        <family val="2"/>
        <scheme val="minor"/>
      </rPr>
      <t>flujo de datos personales desde el territorio español a destinatarios establecidos en países fuera del Espacio Económico Europeo</t>
    </r>
    <r>
      <rPr>
        <sz val="9"/>
        <color rgb="FF202124"/>
        <rFont val="Calibri"/>
        <family val="2"/>
        <scheme val="minor"/>
      </rPr>
      <t> (los países de la Unión Europea más Liechtenstein, Islandia y Noruega)</t>
    </r>
  </si>
  <si>
    <t>PD R.4</t>
  </si>
  <si>
    <t>Transparencia y calidad de los datos</t>
  </si>
  <si>
    <r>
      <rPr>
        <sz val="9"/>
        <color rgb="FF040C28"/>
        <rFont val="Arial"/>
        <family val="2"/>
      </rPr>
      <t>No tener en cuenta el conjunto de disposiciones y actos que los sujetos obligados tienen el deber de poner a disposición de cualquier persona la información pública que poseen</t>
    </r>
    <r>
      <rPr>
        <sz val="9"/>
        <color rgb="FF4D5156"/>
        <rFont val="Arial"/>
        <family val="2"/>
      </rPr>
      <t xml:space="preserve">. </t>
    </r>
  </si>
  <si>
    <t>PD R.5</t>
  </si>
  <si>
    <t>Tratamiento de datos de categorías de datos personales</t>
  </si>
  <si>
    <t>Riesgos asociados al incumplimiento de la Clasificación de Datos que implica categorizar o estructurar datos en orden de importancia o relevancia.</t>
  </si>
  <si>
    <t>PD R.6</t>
  </si>
  <si>
    <t>Deber de Secreto</t>
  </si>
  <si>
    <r>
      <t>Incumplimiento de la obligación de guardar el secreto de informaciones a las que se tiene acceso por razón de su cargo y cuya difusión esté legalmente prohibida</t>
    </r>
    <r>
      <rPr>
        <sz val="10"/>
        <color rgb="FF4D5156"/>
        <rFont val="Arial"/>
        <family val="2"/>
      </rPr>
      <t>.</t>
    </r>
  </si>
  <si>
    <t>PD R.7</t>
  </si>
  <si>
    <t>Encargado de Tratamiento de datos personales</t>
  </si>
  <si>
    <r>
      <t>Incumplimiento del encargado del tratamiento: p</t>
    </r>
    <r>
      <rPr>
        <sz val="9"/>
        <color rgb="FF040C28"/>
        <rFont val="Calibri"/>
        <family val="2"/>
        <scheme val="minor"/>
      </rPr>
      <t>ersona física o jurídica, autoridad pública, servicio u otro organismo que presta un servicio al responsable que conlleva el tratamiento de datos personales por cuenta de éste</t>
    </r>
    <r>
      <rPr>
        <sz val="9"/>
        <color rgb="FF202124"/>
        <rFont val="Calibri"/>
        <family val="2"/>
        <scheme val="minor"/>
      </rPr>
      <t>.</t>
    </r>
  </si>
  <si>
    <t>PD R.8</t>
  </si>
  <si>
    <t>Ejercicio de los Derechos</t>
  </si>
  <si>
    <r>
      <t xml:space="preserve">Dificultades para el ejercicio ante el responsable del tratamiento tus derechos de acceso, rectificación, oposición y supresión </t>
    </r>
    <r>
      <rPr>
        <sz val="9"/>
        <color rgb="FF040C28"/>
        <rFont val="Calibri"/>
        <family val="2"/>
        <scheme val="minor"/>
      </rPr>
      <t>(“derecho al olvido”), limitación del tratamiento, portabilidad y de no ser objeto de decisiones individualizadas</t>
    </r>
    <r>
      <rPr>
        <sz val="9"/>
        <rFont val="Calibri"/>
        <family val="2"/>
        <scheme val="minor"/>
      </rPr>
      <t>.</t>
    </r>
  </si>
  <si>
    <t>RIESGO TOTAL 
PROTECCIÓN DE DATOS</t>
  </si>
  <si>
    <t>PD R.1.1</t>
  </si>
  <si>
    <t>Falta de conocimiento experto sobre
protección de datos y de canales de
comunicación con los afectados.</t>
  </si>
  <si>
    <t>PD.C. 1.1</t>
  </si>
  <si>
    <t xml:space="preserve">●   Formación en materia de protección de datos a toda la plantilla.     </t>
  </si>
  <si>
    <t>Dirección de Asesoría Jurídica</t>
  </si>
  <si>
    <t>PD R.1.2</t>
  </si>
  <si>
    <t>No incorporación o incorporación tardía de los expertos en protección de datos en los procesos de Fundae.</t>
  </si>
  <si>
    <t>PD.C. 1.2</t>
  </si>
  <si>
    <t>PD. R.2.1</t>
  </si>
  <si>
    <t>PD.C. 2.1</t>
  </si>
  <si>
    <t>●   Existencia de procedimientos claros para manifestar
la revocación del consentimiento o la solicitud de
oposición a un determinado tratamiento.</t>
  </si>
  <si>
    <t>PD. R.2.2</t>
  </si>
  <si>
    <t>Dificultades para garantizar la legitimidad de la recogida y la cesión de datos personales provenientes de terceros.</t>
  </si>
  <si>
    <t>PD.C. 2.2</t>
  </si>
  <si>
    <t>●  En los casos en los que Fundae firma un contrato del que resulta que un tercero es el encargado del tratamiento de datos, existencia de garantías de que los datos personales
provenientes de terceros se han obtenido y cedido
legalmente.
●  En la realización de campañas publicitarias con
datos provenientes de terceros, existencia de garantías de que las personas cuyos datos van a ser utilizados han dado su consentimiento para ello.</t>
  </si>
  <si>
    <t>PD. R.2.3</t>
  </si>
  <si>
    <t>Solicitar y tratar datos especialmente
protegidos sin necesidad o sin adoptar las
salvaguardias necesarias.</t>
  </si>
  <si>
    <t>PD.C. 2.3</t>
  </si>
  <si>
    <t>●  Verificar que  el tratamiento de datos especialmente
protegidos es absolutamente imprescindible para
la finalidad o finalidades perseguidas.
●  Verificar que se adoptan las medidas de protección necesarias.                                                                                              ●  Los trabajadores que se incorporan a la Fundación firman un anexo al contrato sobre el cumplimiento de la normativa en materia de protección de datos.</t>
  </si>
  <si>
    <t>PD. R.2.4</t>
  </si>
  <si>
    <t>Utilizar cookies de seguimiento u otros
mecanismos de rastreo sin obtener un
consentimiento válido tras una información
adecuada.</t>
  </si>
  <si>
    <t>PD.C. 2.4</t>
  </si>
  <si>
    <t>Dirección de Asesoría Jurídica. Dirección de Sistemas de Información</t>
  </si>
  <si>
    <t>PD R.3.1</t>
  </si>
  <si>
    <t>Impedimentos por parte del importador para el ejercicio de los procedimientos de supervisión y control pactados.</t>
  </si>
  <si>
    <t>PD.C.3.1</t>
  </si>
  <si>
    <t>● Contemplar en los pliegos / contratos la exigencia de mecanismos de control del importador, tales como listas de
encargados de tratamiento, países donde operan,
posibilidad de revisar documentación y realizar
auditorías, etc.</t>
  </si>
  <si>
    <t>PD R.4.1</t>
  </si>
  <si>
    <t>Recoger datos personales sin proporcionar la debida información o hacerlo de manera fraudulenta o no autorizada.</t>
  </si>
  <si>
    <t>PD.C. 4.1</t>
  </si>
  <si>
    <t>● Informar y concienciar sobre el uso y
finalidades de las cookies. 
● Existencia de procedimientos para la revisión
sistemática y obligatoria de los distintos
formularios de recogida de datos personales que
garanticen el cumplimiento de la política de
privacidad, la homogeneidad de la información y
el ofrecimiento de la información adecuada.                                              ●  Los trabajadores que se incorporan a la Fundación firman un anexo al contrato sobre el cumplimiento de la normativa en materia de protección de datos.</t>
  </si>
  <si>
    <t>PD R.4.2</t>
  </si>
  <si>
    <t>Ubicar la información en materia de protección de datos en un entorno web en lugares de difícil localización o diseminada en diversas secciones y apartados que hacen muy difícil su acceso conjunto y detallado.</t>
  </si>
  <si>
    <t>PD.C. 4.2</t>
  </si>
  <si>
    <t>● Publicar la información sobre los tratamientos de datos personales en varios niveles fácilmente accesibles por los afectados y valorar la utilización de iconos u otros sistemas
gráficos para facilitar su comprensión.
● Verificar que la información se ofrece en todos los
formularios relacionados con el uso de datos personales.</t>
  </si>
  <si>
    <t>PD R.4.3</t>
  </si>
  <si>
    <t>PD.C. 4.3</t>
  </si>
  <si>
    <t>● Existencia de políticas de privacidad claras, concisas y
fácilmente accesibles por los afectados, en
formatos estandarizados y con uniformidad en
todos los entornos de la organización.</t>
  </si>
  <si>
    <t>PD R.4.4</t>
  </si>
  <si>
    <t>Solicitar o utilizar datos o categorías de datos innecesarios para las finalidades declaradas del producto o servicio.</t>
  </si>
  <si>
    <t>PD.C. 4.4</t>
  </si>
  <si>
    <t>PD R.4.5</t>
  </si>
  <si>
    <t>Uso de datos personales con fines históricos o estadísticos sin garantías suficientes.</t>
  </si>
  <si>
    <t>PD.C. 4.5</t>
  </si>
  <si>
    <t>●  Utilizar datos anónimos o disociados.
●  Utilizar pseudónimos o atribuir códigos de
sustitución de los datos identificativos.
●  Garantizar que se aplican las medidas de seguridad
adecuadas y correspondientes al nivel de seguridad
de los datos utilizados.                                                                                                    ● Comprobar que el uso cumple con el fin histórico o estadístico pretendido.</t>
  </si>
  <si>
    <t>PD R.4.6</t>
  </si>
  <si>
    <t>PD.C. 4.6</t>
  </si>
  <si>
    <t>●  Existencia de mecanismos y procedimientos que
permiten resolver de una manera rápida y eficaz
los errores que se hayan podido cometer.
● Existencia de medios de impugnación ágiles
para ofrecer vías de recurso adecuadas a los
afectados.
●  Existencia de canales alternativos para tratar con los
falsos negativos y falsos positivos en la
identificación y autenticación de personas a través
de datos biométricos.</t>
  </si>
  <si>
    <t>PD R.5.1</t>
  </si>
  <si>
    <t>Fallos o errores sistemáticos u ocasionales
para recabar el consentimiento expreso
cuando éste sea la causa que legitima su
tratamiento o cesión.</t>
  </si>
  <si>
    <t>PD.C. 5.</t>
  </si>
  <si>
    <t>PD R.5.2</t>
  </si>
  <si>
    <t>Ausencia de una habilitación legal para el tratamiento o cesión de datos de categorías especiales.</t>
  </si>
  <si>
    <t>PD.C. 5.2</t>
  </si>
  <si>
    <t>●  Nombramiento de un Delegado de Protección de Datos para contar con asesoramiento cualificado.</t>
  </si>
  <si>
    <t>PD R.6.1</t>
  </si>
  <si>
    <t>Accesos no autorizados a datos personales.</t>
  </si>
  <si>
    <t>PD.C. 6.1</t>
  </si>
  <si>
    <t>PD R.6.2</t>
  </si>
  <si>
    <t>Violaciones de la confidencialidad de los
datos personales.</t>
  </si>
  <si>
    <t>PD.C. 6.2</t>
  </si>
  <si>
    <t>●  Formación e información adecuada de los empleados sobre sus obligaciones y responsabilidades respecto a la confidencialidad de la información.
● Existencia de un anexo al contrato de trabajo en el que el trabajador se compromete a cumplir la normativa de protección de datos.</t>
  </si>
  <si>
    <t>Incumplimiento de funciones por parte del encargado del tratamiento de datos.</t>
  </si>
  <si>
    <t>PD R.7.1</t>
  </si>
  <si>
    <t>Falta de diligencia en la elección del encargado de tratamiento.</t>
  </si>
  <si>
    <t>PD.C. 7.1</t>
  </si>
  <si>
    <t>● Solicitar, en la medida de lo posible, que el encargado de protección de datos esté adherido a códigos de conducta o a esquemas de certificación homologados y de solvencia.                                                           ● Establecer en los pliegos / contratos mecanismos de supervisión, verificación y auditoría de los tratamientos encargados a terceros.</t>
  </si>
  <si>
    <t>PD R.7.2</t>
  </si>
  <si>
    <t>Gestión deficiente de las subcontrataciones e insuficiente control sobre encargados y
subcontratistas y, en particular, dificultades
para comprobar o supervisar que el encargado y los subcontratistas cumplen las instrucciones y, especialmente, las medidas de seguridad.</t>
  </si>
  <si>
    <t>PD.C. 7.2</t>
  </si>
  <si>
    <t>●  Establecer mecanismos y procedimientos que
garanticen el control sobre las actividades de los
subcontratistas que pueda elegir un encargado de
tratamiento.
● Realizar auditorías periódicas al encargado de
tratamiento para verificar que cumple las
estipulaciones del contrato.
●  Definir acuerdos de nivel de servicio que
garanticen el correcto cumplimiento de las
instrucciones del responsable y la adopción de las
medidas de seguridad adecuadas.</t>
  </si>
  <si>
    <t>PD R.7.3</t>
  </si>
  <si>
    <t>No definición o deficiencias en los
procedimientos para comunicar al responsable el ejercicio de los derechos de los interesados realizados ante los  encargados de tratamiento.</t>
  </si>
  <si>
    <t>PD.C. 7.3</t>
  </si>
  <si>
    <t>PD R.8.1</t>
  </si>
  <si>
    <t>Dificultar o imposibilitar el ejercicio de los
derechos de los interesados.</t>
  </si>
  <si>
    <t>PD.C. 8.1</t>
  </si>
  <si>
    <t xml:space="preserve">●  Existencia de sistemas que permiten a los afectados
acceder de forma fácil, directa y con la apropiada seguridad a sus datos personales, así como ejercitar sus derechos.
●  Evitar sistemas de ejercicio de los derechos de los interesados que impliquen solicitar una remuneración.
●  Evitar establecer procedimientos poco transparentes, complejos y laboriosos.
●  Formar a todo personal para que conozca qué ha de hacer si recibe una petición de derecho de los interesados o si ha de informar a los afectados sobre cómo ejercerla.
●  Definición de las personas que se ocuparán de gestionar los derechos de los interesados y formarlos adecuadamente.  </t>
  </si>
  <si>
    <t>PD R.8.2</t>
  </si>
  <si>
    <t>Carencia de procedimientos y herramientas
para la gestión de los derechos de los
interesados</t>
  </si>
  <si>
    <t>PD.C. 8.2</t>
  </si>
  <si>
    <t>SI R.1</t>
  </si>
  <si>
    <t>Errores y fallos no intencionados</t>
  </si>
  <si>
    <t>Fallos no intencionales causados por las personas, ya sea por equivocaciones u omisiones</t>
  </si>
  <si>
    <t>SI R.2</t>
  </si>
  <si>
    <t>Ataques intencionados</t>
  </si>
  <si>
    <t>Ataques deliverados aprovechando brechas de seguridad, por personal interno o personas ajenas a la Fundación</t>
  </si>
  <si>
    <t>RIESGO TOTAL SEGURIDAD INFORMÁTICA</t>
  </si>
  <si>
    <t xml:space="preserve">
</t>
  </si>
  <si>
    <t>SI.R1</t>
  </si>
  <si>
    <t>Errores y Fallos No intencionados</t>
  </si>
  <si>
    <t xml:space="preserve">Fallos no intencionales causados por las personas, ya sea por equivocaciones u omisiones </t>
  </si>
  <si>
    <t>SI R.1.1.</t>
  </si>
  <si>
    <r>
      <rPr>
        <b/>
        <i/>
        <sz val="9"/>
        <rFont val="Calibri"/>
        <family val="2"/>
        <scheme val="minor"/>
      </rPr>
      <t xml:space="preserve">Errores del administrador del sistema de la seguridad.
</t>
    </r>
    <r>
      <rPr>
        <sz val="9"/>
        <rFont val="Calibri"/>
        <family val="2"/>
        <scheme val="minor"/>
      </rPr>
      <t xml:space="preserve">
Posibilidad de errores por personas con responsabilidades de instalación y operación en la configuración de seguridad de la plataforma tecólogica
</t>
    </r>
    <r>
      <rPr>
        <b/>
        <i/>
        <sz val="9"/>
        <rFont val="Calibri"/>
        <family val="2"/>
        <scheme val="minor"/>
      </rPr>
      <t xml:space="preserve">
</t>
    </r>
    <r>
      <rPr>
        <b/>
        <sz val="9"/>
        <rFont val="Calibri"/>
        <family val="2"/>
        <scheme val="minor"/>
      </rPr>
      <t xml:space="preserve">                                                                                                                                                                                                                                                                                                                                                                                      </t>
    </r>
  </si>
  <si>
    <t>SI.C. 1.1</t>
  </si>
  <si>
    <t>Dirección de Sistemas de Información</t>
  </si>
  <si>
    <t>SI R.1.2</t>
  </si>
  <si>
    <t>SI.C. 1.2</t>
  </si>
  <si>
    <t>SI R.1.3</t>
  </si>
  <si>
    <t>SI.C 1.3</t>
  </si>
  <si>
    <t>● Normas y politicas de procedimientos de seguridad realacionadas con la monitorización de  eventos sospechosos, protección de código maligno
● Implementación de herramientas de monitorización (SIEM, antivirus, XDR).
● Implementación del SOC.
● Eliminación de permisos de administrador para instalación de software infectado
● Autorización de navegación únicamente por webs de países necesarios para el negocio y bloqueo de intento de acceso desde países no autorizados.
● Alertar a los usuarios de la detección de actividades sospechosas y apertura de investigación por parte del CSIRT de Fundae</t>
  </si>
  <si>
    <t>SI R.1.4</t>
  </si>
  <si>
    <t>SI.C. 1.4</t>
  </si>
  <si>
    <t>SI R.1.5</t>
  </si>
  <si>
    <t>SI.C.1.5</t>
  </si>
  <si>
    <t xml:space="preserve">
● Normas y politicas de procedimientos de seguridad realacionadas con la monitorización de  eventos sospechosos, protección de código maligno
● Implementación de la gestión de vulnerabilidades y actualización de parches, sistemas operativos, drivers, etc.
● Auditorías técnicas de seguridad sobre el código de programa, la infraestestructura tecnologica, etc.</t>
  </si>
  <si>
    <t>SI R.1.6</t>
  </si>
  <si>
    <t>SI.C 1.6</t>
  </si>
  <si>
    <t xml:space="preserve">
● Normas y politicas de procedimientos de seguridad realacionadas las buenas prácticas de seguridad y uso de recursos.
● Normativa relacionada con la perdida de dispositivos y cifrado de la información
● Formación y concienciación a la plantilla para interiorizar la importancia de la custodia de los activos que manejan información de la fundación (portátiles, smartphones, ...)
● Aplicación de contraseñas robustas
● Aplicación de 2FA para complicar el acceso de terceros a la red interna</t>
  </si>
  <si>
    <t>SI.R2</t>
  </si>
  <si>
    <t>Ataques Intencionados</t>
  </si>
  <si>
    <t>Ataques deliverados aprovechando brechas de seguridad, por personal interno o personas ajenas a la organización</t>
  </si>
  <si>
    <t>SI R.2.1</t>
  </si>
  <si>
    <r>
      <t xml:space="preserve">Manipulación de los registros de actividad (log) 
</t>
    </r>
    <r>
      <rPr>
        <sz val="9"/>
        <color theme="1"/>
        <rFont val="Calibri"/>
        <family val="2"/>
        <scheme val="minor"/>
      </rPr>
      <t>Los registros de auditoría o log's no se encuentran resguardados con un nivel de seguridad adecuado, posibilitando el acceso indebido a los registros, manipulación o fuga de la información.</t>
    </r>
  </si>
  <si>
    <t>SI.C. 2.1</t>
  </si>
  <si>
    <t>● Normas y politicas de procedimientos de seguridad realacionadas con backup de registros, cifrado de la información y control de accesos.
● Implementación de la gestión de accesos
● Implementación de herramientas de monitorización (SIEM, XDR).
● Implementación del SOC.
● Apertura de investigación por parte del CSIRT de Fundae</t>
  </si>
  <si>
    <t>SI R.2.2</t>
  </si>
  <si>
    <r>
      <t xml:space="preserve">Suplantación de la identidad del usuario 
</t>
    </r>
    <r>
      <rPr>
        <sz val="9"/>
        <color theme="1"/>
        <rFont val="Calibri"/>
        <family val="2"/>
        <scheme val="minor"/>
      </rPr>
      <t>Cuando un atacante consigue hacerse pasar por un usuario autorizado, disfruta de los privilegios de este para sus fines propios. Esta amenaza puede ser perpetrada por personal interno, por personas ajenas a la Organización o por personal contratado temporalmente.</t>
    </r>
  </si>
  <si>
    <t>SI.C. 2.2</t>
  </si>
  <si>
    <t>● Normas y politicas de procedimientos de seguridad
● Normativa de clasificación de la información.
● Programa de Formación y Concienciación sobre seguridad.
● Gestión de accesos
● Implementación de herramientas de monitorización (SIEM, antivirus, XDR).
● Implementación del SOC.
● Apertura de investigación por parte del CSIRT de Fundae y alerta a usuario afectado</t>
  </si>
  <si>
    <t>SI R.2.3</t>
  </si>
  <si>
    <r>
      <t xml:space="preserve">Abuso de privilegios de acceso
</t>
    </r>
    <r>
      <rPr>
        <sz val="9"/>
        <color theme="1"/>
        <rFont val="Calibri"/>
        <family val="2"/>
        <scheme val="minor"/>
      </rPr>
      <t>Cada usuario disfruta de un nivel de privilegios para un determinado propósito; cuando un usuario abusa de su nivel de privilegios para realizar tareas que no son de su competencia, hay problemas</t>
    </r>
  </si>
  <si>
    <t>SI.C. 2.3</t>
  </si>
  <si>
    <t>● Normas y politicas de procedimientos de seguridad realacionadas con el control de accesos de usuarios privilegiados y la monitorización actividades.
● Implementación de la gestión de accesos.
● Implementación de herramientas de monitorización (SIEM, XDR).
● Implementación del SOC.
● Implementación de bastionado de equipos
● Apertura de investigación por parte del CSIRT de Fundae y alerta a usuario afectado</t>
  </si>
  <si>
    <t>SI R.2.4</t>
  </si>
  <si>
    <r>
      <t xml:space="preserve">Uso no previsto 
</t>
    </r>
    <r>
      <rPr>
        <sz val="9"/>
        <color theme="1"/>
        <rFont val="Calibri"/>
        <family val="2"/>
        <scheme val="minor"/>
      </rPr>
      <t>Utilización de los recursos del sistema para fines no previstos, típicamente de interés personal: juegos, consultas personales en Internet, bases de datos personales, programas personales, almacenamiento de datos personales, etc.</t>
    </r>
  </si>
  <si>
    <t>SI.C. 2.4</t>
  </si>
  <si>
    <t>SI R.2.5</t>
  </si>
  <si>
    <r>
      <t xml:space="preserve">Difusión de software dañino
</t>
    </r>
    <r>
      <rPr>
        <sz val="9"/>
        <color theme="1"/>
        <rFont val="Calibri"/>
        <family val="2"/>
        <scheme val="minor"/>
      </rPr>
      <t>Propagación intencionada de virus, espías (spyware), gusanos, troyanos, bombas lógicas, etc. Que pudiese afectar la disponibilidad, integridad y confidencialidad de la información.</t>
    </r>
  </si>
  <si>
    <t>SI.C. 2.5</t>
  </si>
  <si>
    <t>● Normas y politicas de procedimientos de seguridad realacionadas con la monitorización de  eventos sospechosos, protección de código maligno.
● Programa de Formación y Concienciación sobre seguridad.
● Implementación de herramientas de monitorización (SIEM, antivirus, XDR).
● Implementación del SOC.
● Apertura de investigación por parte del CSIRT de Fundae</t>
  </si>
  <si>
    <t>SI R.2.6</t>
  </si>
  <si>
    <r>
      <t xml:space="preserve">Acceso no autorizado
</t>
    </r>
    <r>
      <rPr>
        <sz val="9"/>
        <color theme="1"/>
        <rFont val="Calibri"/>
        <family val="2"/>
        <scheme val="minor"/>
      </rPr>
      <t>Un intruso o atacante consigue acceder a los recursos del sistema sin tener autorización para ello, típicamente aprovechando un fallo del sistema de identificación y autorización.</t>
    </r>
  </si>
  <si>
    <t>SI.C. 2.6</t>
  </si>
  <si>
    <t>● Normas y politicas de procedimientos de seguridad
● Normativa de clasificación de la información.
● Programa de Formación y Concienciación sobre seguridad.
● Gestión de accesos
● Implementación de herramientas de monitorización (SIEM, antivirus, XDR).
● Implementación del SOC.
● Apertura de investigación por parte del CSIRT de Fundae</t>
  </si>
  <si>
    <t>SI R.2.7</t>
  </si>
  <si>
    <r>
      <t xml:space="preserve">Modificación deliberada de la información 
</t>
    </r>
    <r>
      <rPr>
        <sz val="9"/>
        <rFont val="Calibri"/>
        <family val="2"/>
        <scheme val="minor"/>
      </rPr>
      <t>Alteración intencional de la información, con ánimo de obtener un beneficio o causar un perjuicio.</t>
    </r>
  </si>
  <si>
    <t>C.SI.2.7</t>
  </si>
  <si>
    <t>● Normas y politicas de procedimientos de seguridad
● Normativa de clasificación de la información.
● Programa de Formación y Concienciación sobre seguridad.
● Gestión de accesos
● Implementación de herramientas de monitorización (SIEM, antivirus, XDR).
● Implementación del SOC.
● Implementación de backup.
● Apertura de investigación por parte del CSIRT de Fundae</t>
  </si>
  <si>
    <t>SI R 2.8</t>
  </si>
  <si>
    <r>
      <t xml:space="preserve">Divulgación de información 
</t>
    </r>
    <r>
      <rPr>
        <sz val="9"/>
        <color theme="1"/>
        <rFont val="Calibri"/>
        <family val="2"/>
        <scheme val="minor"/>
      </rPr>
      <t>Revelación de información con fines de obtener un beneficio o causar un  perjuicio.</t>
    </r>
  </si>
  <si>
    <t>C.SI.2.8</t>
  </si>
  <si>
    <t>● Normas y politicas de procedimientos de seguridad
● Normativa de clasificación de la información.
● Programa de Formación y Concienciación sobre seguridad.
● Gestión de accesos
● Implementación de herramientas de monitorización (SIEM, antivirus, XDR).
● Implementación del SOC.
● Implementación de acuerdos de confidencialidad 
● Apertura de investigación por parte del CSIRT de Fundae</t>
  </si>
  <si>
    <t>SI R.2.9</t>
  </si>
  <si>
    <r>
      <t xml:space="preserve">Manipulación de programas 
</t>
    </r>
    <r>
      <rPr>
        <sz val="9"/>
        <color theme="1"/>
        <rFont val="Calibri"/>
        <family val="2"/>
        <scheme val="minor"/>
      </rPr>
      <t>Alteración intencionada del funcionamiento de los programas, persiguiendo un beneficio indirecto cuando una persona autorizada lo utiliza.</t>
    </r>
  </si>
  <si>
    <t>C.SI.2.9</t>
  </si>
  <si>
    <t>O.R1</t>
  </si>
  <si>
    <t>Falta de cumplimiento del plan de cumplimiento</t>
  </si>
  <si>
    <t>Falta de cumplimiento del plan de cumplimiento por no divulgarse ni actualizarse ni efectuarse un seguimiento del mismo</t>
  </si>
  <si>
    <t>O.R2</t>
  </si>
  <si>
    <t>Falta de cumplimiento de las especificaciones de la Ley de Transparecencia</t>
  </si>
  <si>
    <t>La Fundación no cumple con las especificaciones del plan de transparencia.</t>
  </si>
  <si>
    <t>O.R3</t>
  </si>
  <si>
    <t>Aplicación indebida de de gastos por parte de la Dirección Gerencia</t>
  </si>
  <si>
    <t>La Dirección Gerencia imputa a su actividad gastos que no corresponden con las funciones del puesto.</t>
  </si>
  <si>
    <t>O.R4</t>
  </si>
  <si>
    <t>No efectuar las altas y bajas del personal en plazo</t>
  </si>
  <si>
    <t>Incumplimiento de los plazos para efectuar el alta y baja de los trabajadores debido a una deficiente gestión de la misma</t>
  </si>
  <si>
    <t>O.R5</t>
  </si>
  <si>
    <t>Realización de procesos de selección incumpliendo los principios rectores de los mismos</t>
  </si>
  <si>
    <t>Realización de procesos de selección incumpliendo los principios de capacidad, mérito y publicidad e incumpliendo los procedimientos y normativa interna de la Fundación</t>
  </si>
  <si>
    <t>O.R6</t>
  </si>
  <si>
    <t>Pago de las nóminas o seguros sociales fuera de plazo</t>
  </si>
  <si>
    <t>Fundae realiza el pago de las nóminas de los trabajadores o de los seguros sociales  fuera del plazo previsto en el convenio colectivo y normativa de aplicación</t>
  </si>
  <si>
    <t>OR.7</t>
  </si>
  <si>
    <t>Incumplimiento de la normativa en materia de prevención de riesgos laborales</t>
  </si>
  <si>
    <t>Irregularidades en materia de prevención de riesgos laborales</t>
  </si>
  <si>
    <t>OR.8</t>
  </si>
  <si>
    <t>Realización de un gasto excediendo el importe previsto en la cuenta 740, "Subvenciones, donaciones y legados a la actividad"</t>
  </si>
  <si>
    <t>Fundae compromete la realización de un gasto para el que no existe disponibilidadd presupuestaria</t>
  </si>
  <si>
    <t>RIESGO TOTAL OTROS RIESGOS</t>
  </si>
  <si>
    <t xml:space="preserve">Falta de cumplimiento del plan de cumplimiento por no divulgarse ni actualizarse </t>
  </si>
  <si>
    <t>REPONSABLE DEL CONTROL</t>
  </si>
  <si>
    <t>OR. 1.1</t>
  </si>
  <si>
    <r>
      <rPr>
        <b/>
        <i/>
        <sz val="9"/>
        <rFont val="Calibri"/>
        <family val="2"/>
        <scheme val="minor"/>
      </rPr>
      <t>El plan no se comunica a la plantilla tras su aprobación.</t>
    </r>
    <r>
      <rPr>
        <sz val="9"/>
        <rFont val="Calibri"/>
        <family val="2"/>
        <scheme val="minor"/>
      </rPr>
      <t xml:space="preserve">
</t>
    </r>
  </si>
  <si>
    <t>OR.C. 1.1</t>
  </si>
  <si>
    <t>● Difusión por la Direccion Gerencia del plan de cumplimiento entre la plantilla y los patronos.
● Difusión periódica por el Comité Ético del plan de cumplimiento entre la plantilla y los patronos.</t>
  </si>
  <si>
    <t>Patronato / Dirección Gerencia</t>
  </si>
  <si>
    <t>OR. 1.2</t>
  </si>
  <si>
    <t xml:space="preserve">El plan no se publica en la web/intranet de la Fundación.
</t>
  </si>
  <si>
    <t>OR.C. 1.2</t>
  </si>
  <si>
    <t>● Publicación del plan en la página web y en la intranet de la Fundación para que cualquier afectado por el mismo pueda consultarlo e n todo momento.
● Publicación en un espacio de visible y de fácil acceso.                                             ● Existencia Comité Ético</t>
  </si>
  <si>
    <t>OR. 1.3</t>
  </si>
  <si>
    <t>No se realiza formación en materia de cumplimiento.</t>
  </si>
  <si>
    <t>OR.C. 1.3</t>
  </si>
  <si>
    <t>● Planificar, dentro del plan de formación de Fundae, acciones formativas relacionadas con el cumplimiento del Plan.
● Hacer un seguimiento de los trabajadares que han realizado la formación en materia de cumplimiento.                                                                                                                                         ● Comunicación al Patronato por parte del Comité Ético de la formación anual realizada.</t>
  </si>
  <si>
    <t>Dirección de Organización y RR.HH.</t>
  </si>
  <si>
    <t>OR. 1.4</t>
  </si>
  <si>
    <t>No se actualiza el plan, de manera que los controles previstos en el mismo no son eficaces.</t>
  </si>
  <si>
    <t>OR.C. 1.4</t>
  </si>
  <si>
    <t>● Proceder a la revisión del plan de cumplimiento con carácter anual y, en todo caso, cuando exista una  modificación de los aspectos del mismo.
● Revisar la eficacia de los controles implantados.                                                       
● Comunicación al Patronato por parte del Comité Ético de la eficacia de los controles.</t>
  </si>
  <si>
    <t>OR. 1.5</t>
  </si>
  <si>
    <t>No se efectúa un correcto seguimiento del plan de cumplimiento por parte del Patronato y/o del Comité Ético.</t>
  </si>
  <si>
    <t>OR.C. 1.5</t>
  </si>
  <si>
    <t xml:space="preserve">● Celebración de una reunión entre el Comité Ético y el Patronato para analizar la eficacia del plan de cumplimiento y de las actuaciones desarrolladas.
● Comprobación con  los responsables de las unidades de la eficacia de los controles implantados. </t>
  </si>
  <si>
    <t>● Elaboración de un check list con los controles trimestrale a realizar.</t>
  </si>
  <si>
    <t>Patronato</t>
  </si>
  <si>
    <t>OR. 1.6</t>
  </si>
  <si>
    <t>Falta de entrega a los trabajadores y Patronos del manual de cumplimiento en el momento de su incorporación.</t>
  </si>
  <si>
    <t>OR.C. 1.6</t>
  </si>
  <si>
    <t>● Documentar la entrega a los nuevos Patronos  y trabajadores del plan de cumplimiento.</t>
  </si>
  <si>
    <t>Dirección de Organización y RR.HH. Secretaría del Patronato</t>
  </si>
  <si>
    <t>Falta de cumplimiento de las especificaciones de la Ley de Transparencia</t>
  </si>
  <si>
    <t>La Fundación no cumple con las especificaciones de la Ley de Transparencia.</t>
  </si>
  <si>
    <t>OR. 2.1</t>
  </si>
  <si>
    <t>Fundae incumple la normativa en materia de publicidad activa, al no publicar toda la información a que está obligada.</t>
  </si>
  <si>
    <t>OR.C. 2.1</t>
  </si>
  <si>
    <t>● Fundae dispone de un Comité de Transparencia.
● Elaboración de un check list con la finalidad de comprobar la publicación actualizada de la información obligatoria.</t>
  </si>
  <si>
    <t>● Contemplar la formaciónde los miembros del Comité Ético en materia de transparencia.</t>
  </si>
  <si>
    <t>Comité de Transparecencia</t>
  </si>
  <si>
    <t>OR. 2.2</t>
  </si>
  <si>
    <t>Fundae incumple la normativa en materia de acceso a la información, al no respetar los límites de acceso a la misma.</t>
  </si>
  <si>
    <t>OR.C. 2.2</t>
  </si>
  <si>
    <t>● Fundae dispone de un Comité de Transparencia.
● Posibilidad de someter la petición de información a consulta de la Abogacía del Estado.</t>
  </si>
  <si>
    <t>Comité de Transparecencia. Dirección de Asesoría Jurídica.</t>
  </si>
  <si>
    <t>Aplicación indebida de gastos por parte de la Dirección Gerencia</t>
  </si>
  <si>
    <t>La Dirección Gerencia imputa a su actividad gastos que no corresponden con las funciones del puesto o los fines de la Fundación.</t>
  </si>
  <si>
    <t>OR. 3.1</t>
  </si>
  <si>
    <t>La actividad de la Dirección Gerencia a que se han destinado los fondos no  coincide con las funciones del puesto o los fines de la Fundación.</t>
  </si>
  <si>
    <t>OR. C.3.1</t>
  </si>
  <si>
    <t>Patronato. Dirección Gerencia. Dirección de Gestión Económica y Financiera</t>
  </si>
  <si>
    <t>OR. 4.1</t>
  </si>
  <si>
    <t>Se gestiona el alta o baja del trabajador fuera de plazo por descuido</t>
  </si>
  <si>
    <t>OR. C.4.1</t>
  </si>
  <si>
    <t xml:space="preserve">● La unidad de Relaciones Laborales dispone de un cheklist para realizar la gestión de las altas y bajas del personal en plazo.                                                        
● La Directora de Organización y RR.HH.  firma el parte de modificación de la situación del trabajador en el que figuran las fechas de efectos y de tramitación. 
● El personal que realiza la gestión de las nóminas tiene que conciliar a final de cada  mes los datos de plantilla con los existentes en la Seguridad Social.            </t>
  </si>
  <si>
    <t>OR. 4.2</t>
  </si>
  <si>
    <t>La gestión fuera de plazo responde a un desconocimiento de los plazos por cambios normativos</t>
  </si>
  <si>
    <t>OR. C.4.2</t>
  </si>
  <si>
    <t>● El personal que realiza la gestión de altas y bajas está permanentemente actualizado en los plazos que contempla la normativa a través de la aplicación SILTRA (sistema Red) y la empresa que realiza el mantenimiento de la aplicación  de gestión de nóminas Meta 4</t>
  </si>
  <si>
    <t>Realización de procesos de selección incumpliento los principios rectores de los mismos</t>
  </si>
  <si>
    <t>Realización de procesos de selección internos o externos sesgados,incumpliendo los principios de capacidad, mérito y publicidad e incumpliendo los procedimientos y normativa interna de la Fundación</t>
  </si>
  <si>
    <t>OR. 5.1</t>
  </si>
  <si>
    <t>Realización de procesos de selección externos sesgados con motivo de relaciones de cualquier índole entre un candidato y otro compañero o director o de la existencia de criterios subjetivos e incumpliendo la normativa de la Fundación</t>
  </si>
  <si>
    <t>OR. C.5.1</t>
  </si>
  <si>
    <t>● La Dirección de Organización y RRHH publica la oferta de todos los puestos de trabajo externos.                                                                                                                      
● El convenio colectivo de la Fundación contempla la existencia de una Comisión Paritaria de Puestos encargada de participar e informar en la definición de las demandas de los diferentes puestos de trabajo y de acordar la idoneidad de las vías de incorporación a los mismos                                                                                     
● Exitencia de una Comisión de Selección formada por el Director Gerente, la dirección peticionaria y la unidad de Formación y Organización quee firma el accta dde cierre del proceso de selección.                                                                          
● La Dirección afectada por la incorporación desconoce en fase de valoración de las candidaturas previa a la prueba de entrevista el nombre de los candidatos.   
● La seleccion se realiza con respeto a los principios de capacidad, mérito y publicidad.                                                                                                                                  ● La IGAE incluye en sus auditorías los procesos de selección.</t>
  </si>
  <si>
    <t>● Inclusión en las convocatorias de los puestos de trabajo de la composición de la Comisión de Selección.</t>
  </si>
  <si>
    <t>OR. 5.2</t>
  </si>
  <si>
    <t>Realización de procesos de selección o movilidad internos sesgados con motivo de relaciones de cualquier índole entre un candidato y otro compañero o director e incumpliendo la normativa de la Fundación</t>
  </si>
  <si>
    <t>OR. C.5.2</t>
  </si>
  <si>
    <t>● El convenio colectivo de la Fundación contempla la existencia de una Comisión Paritaria de Puestos encargada de participar e informar en la definición de las demandas de los diferentes puestos de trabajo y de acordar la idoneidad de las vías de incorporación a los mismos.                                                                                  
● La seleccion interna se realiza con respeto a los principios de capacidad, mérito y publicidad, salvo en éste último principio de los puestos de libre designación.                                                                                                                            ● La IGAE incluye en sus auditorías los procesos de selección internos.</t>
  </si>
  <si>
    <t>OR. 6.1</t>
  </si>
  <si>
    <t>Fundae incumple los plazos establecidos para el pago de las nóminas o de los seguros sociales</t>
  </si>
  <si>
    <t>OR. C.6.1</t>
  </si>
  <si>
    <t xml:space="preserve">● La Dirección de Organización y RRHH y la Dirección de Gstión Económica tienen perfectamente diferenciadas las funciones  de cada uno.                                                                                                                    ● Fundae cuenta con un protocolo interno para asegurar el cumplimiento del plazo de pago (incluye correo electrónico de la Dirección de Gestión Económico Financiera a la de Organización y RR.HH. recordando el pago).                                                                                                                                                                            </t>
  </si>
  <si>
    <t>Dirección de Organización y RR.HH. Dirección de Gestión Económica y Financiera.</t>
  </si>
  <si>
    <t>O.R7</t>
  </si>
  <si>
    <t>OR. 7.1</t>
  </si>
  <si>
    <t>OR. C.7.1</t>
  </si>
  <si>
    <t>O.R8</t>
  </si>
  <si>
    <t>OR. 8.1</t>
  </si>
  <si>
    <t>Realización de gastos por encima del importe previsto en la cuenta 740, "Subvenciones, donaciones y legados a la actividad"</t>
  </si>
  <si>
    <t>OR. C.8.1</t>
  </si>
  <si>
    <t>Dirección Gerencia. Dirección de Gestión Económica y Financiera.</t>
  </si>
  <si>
    <t>● Comprobación de que los beneficiarios seleccionados cumplen con los requisitos de la convocatoria. 
● La valoración técnica de los planes formativos ha sido automatizada y sistematizada, de tal forma que, mediante un aplicativo en línea en el que deben introducirse todos los requisitos del plan en cuestión, se permite comprobar si se cumplen los mismos. El proceso de valoración técnica es automático en un elevado porcentaje de criterios, por lo que la intervención de los técnicos en los expedientes está muy controlada.
● Los procedimientos de comprobación del cumplimiento de los requisitos y de valoración están sistematizados. Los técnicos intervienen en procesos parciales de cada expediente, ya que en la revisión del cumplimiento de los requisitos de un expediente intervienen varios técnicos. Posteriormente, existe un control por parte del responsable.                                                                                                                                                               ● Existe un plazo de alegaciones para que el beneficiario muestre su disconformidad con la valoración realizada.                                                                                                                                      ● Las bases de la valoracón técnica se publican en el BOE.</t>
  </si>
  <si>
    <t>● Existencia de una política en materia de buenas prácticas: código ético.
● Firma de Declaraciones de Ausencia de Conflicto de Interés (DACI), cuando proceda.
● Las convocatorias de subvenciones son públicas, y sometidas al informe previo de la Abogacía del Estado, por lo que los criterios de valoración son conocidos.                                                                                                     ● La valoracion técnica ha sido automatizada y sistematizada en un elevado porcetaje de criterios.                                                                                                                                                      ● Intevención de varios técnicos en la gestion de un expediente.                                                                                                                      ● Fundae dispone de un aplicativo informático en el que se especifican los elementos esenciales que los solicitantes deben cumplimentar.                                                                          ● Existe un plazo de alegaciones para que el beneficiario muestre su disconformidad con la valoración realizada y/o la financiación concedida.                                                                    ● Existe un Ógano Colegiado a quien se presenta para su aprobación la propuesta que proceda.                                                                                                                                                                                  ● La financiación se calcula de forma automática.                                                                                   ● Las bases de la valoracón técnica se publican en el BOE.</t>
  </si>
  <si>
    <t>● Solicitar a las entidades una serie de documentación acreditativa (informe de vida de la Seguridad Social, número de trabajadores, etc.) de la veracidad de las circunstancias de la entidad.
● En caso de que surja alguna duda, o se detecte alguna irregularidad, respecto de alguna entidad solicitante, solicitar información acreditativa y documental complementaria.
● Control de la documentación presentada por los beneficiarios, teniendo en cuenta el conocimiento previo que se tenga del beneficiario o de sus solicitudes anteriores, en su caso, y realizando comprobaciones cruzadas de los documentos con otras fuentes de verificación.                                                                                          
 ●  Interoperabilidad con Seguridad Social para verificar la vida laboral en tiempo real.</t>
  </si>
  <si>
    <r>
      <rPr>
        <b/>
        <i/>
        <sz val="9"/>
        <rFont val="Calibri"/>
        <family val="2"/>
        <scheme val="minor"/>
      </rPr>
      <t>Los fondos no han sido destinados a la finalidad establecida en la normativa reguladora de la subvención por parte del beneficiario.</t>
    </r>
    <r>
      <rPr>
        <b/>
        <sz val="9"/>
        <rFont val="Calibri"/>
        <family val="2"/>
        <scheme val="minor"/>
      </rPr>
      <t xml:space="preserve">
</t>
    </r>
    <r>
      <rPr>
        <sz val="9"/>
        <rFont val="Calibri"/>
        <family val="2"/>
        <scheme val="minor"/>
      </rPr>
      <t>No se ha justificado suficientemente que los fondos de la subvención se hayan destinado a la finalidad u objetivos recogidos en las bases reguladoras o convocatoria, o dichos fondos no han sido ejecutados.</t>
    </r>
  </si>
  <si>
    <r>
      <t>● Verificar el uso y la finalidad a la que se están destinando los fondos.
● Control de la correcta realización de la actuaciones objeto de la ayuda y la veracidad de los valores de los indicadores, hitos y objetivos efectivamente alcanzados.
● Una vez finalizada la actuación, el beneficiario tiene que certificar la ayuda concedida indicando, para cada grupo formativo, la relación de participantes, el número de horas de formación, absentismos, costes que ha supuesto la actividad formativa, etc.
● Archivar en el expediente la documentación acreditativa de la ejecución de las actividades.                                                                                                                                                                          ●</t>
    </r>
    <r>
      <rPr>
        <strike/>
        <sz val="9"/>
        <rFont val="Calibri"/>
        <family val="2"/>
        <scheme val="minor"/>
      </rPr>
      <t xml:space="preserve"> </t>
    </r>
    <r>
      <rPr>
        <sz val="9"/>
        <rFont val="Calibri"/>
        <family val="2"/>
        <scheme val="minor"/>
      </rPr>
      <t xml:space="preserve">La unidad de Verificación Técnico-Económica de Subvenciones realiza, en la convocatoria de Diálogo Social, un muestreo de la documentación de justificación de la subvención en el que se analiza el 30% de los costes directos y el 30% de los costes indirectos, y si resulta un porcentaje de incidencias superior al 5% se da traslado al beneficiario para que subsane, y si se mantuviera ese porcentaje se revisa el 100% de la documentación.                                                                                                                                                            ● Fundae ha implementado un sistema de liquidación mediante un modelo por casillas que facilita el control. </t>
    </r>
  </si>
  <si>
    <r>
      <rPr>
        <b/>
        <i/>
        <sz val="9"/>
        <rFont val="Calibri"/>
        <family val="2"/>
        <scheme val="minor"/>
      </rPr>
      <t>Manipulación del soporte documental de justificación de los gastos.</t>
    </r>
    <r>
      <rPr>
        <b/>
        <sz val="9"/>
        <rFont val="Calibri"/>
        <family val="2"/>
        <scheme val="minor"/>
      </rPr>
      <t xml:space="preserve">
</t>
    </r>
    <r>
      <rPr>
        <u/>
        <sz val="9"/>
        <rFont val="Calibri"/>
        <family val="2"/>
        <scheme val="minor"/>
      </rPr>
      <t xml:space="preserve">
</t>
    </r>
    <r>
      <rPr>
        <sz val="9"/>
        <rFont val="Calibri"/>
        <family val="2"/>
        <scheme val="minor"/>
      </rPr>
      <t>Manipulación de facturas y de los datos contenidos en ellas o presentación de facturas falsas como justificación de los gastos incurridos en la operación subvencionada, por ejemplo facturas duplicadas, facturas falsas o infladas, facturación de actividades que no se han realizado o que se han realizado de forma diferente a lo recogido en la facturación (costes incorrectos de mano de obra, tarifas horarias inadecuadas, gastos reclamados para personal inexistente o por actividades realizadas fuera del plazo de ejecución...), sobrestimación de la calidad o de las actividades del personal, etc...</t>
    </r>
  </si>
  <si>
    <t>● Verificación de los requisitos legales de facturas, nóminas, contratos, recibís y otros justificantes o de los importes correspondientes a los módulos presentados.
● Control de facturas para detectar duplicidades, en la convocatoria de Diálogo Social.
● Verificar , en la convocatoria de Diálogo Social, que los documentos justificativos corresponden al periodo en el que deben de realizarse las actividades objeto de la subvención.  
● Verificar,  en la convocatoria de Diálogo Social, la realización y pago de los gastos justificados dentro del plazo establecido.  
● Verificación de los importes imputados (teniendo en cuenta la singularidad establecida en el artículo 63.d del RD-L 36/2020 respecto a que, en los supuestos en que las solictudes deban ir acompañadas de memorias económicas, se flexibilizarán los compromisos plasmados en las mismas, en el sentido de que se permitan compensaciones entre los conceptos presupuestados siempre que se dirijan a alcanzar el fin de la subvención) y con los precios normales de mercado, en su caso.
● Verificación, en la convocatoria de Diálogo Social,  de los requisitos y los límites establecidos en la normativa aplicable en el caso de que el beneficiario subcontrate la ejecución de las actividades subvencionadas. 
● Verificar el mantenimiento de un sistema de contabilización claro o separado, bien con códigos de cuentas separadas o bien con clara una identificación de los gastos justificados.</t>
  </si>
  <si>
    <t>● Establecer y dar publicidad a un sistema de denuncias de los comportamientos supuestamente fraudulentos.</t>
  </si>
  <si>
    <t>Dirección peticionaria. Dirección de Gestión Económica y Financiera. Dirección de Asesoría Jurídica. Mesa de contratación. Cómité Ético.</t>
  </si>
  <si>
    <t>● Comprobar que los licitadores cuentan con la habilitación empresarial o profesional exigible para la realización de la actividad o prestación objeto del contrato.                                                                                                                                    ● Verificación de la existencia de las empresas licitadoras y la veracidad de los datos aportados acudiendo a las fuentes de la información y/o contrastando la información de la empresa en las bases de datos disponibles.</t>
  </si>
  <si>
    <r>
      <rPr>
        <b/>
        <i/>
        <sz val="9"/>
        <rFont val="Calibri"/>
        <family val="2"/>
        <scheme val="minor"/>
      </rPr>
      <t xml:space="preserve">Posibles acuerdos entre los licitadores en los precios ofertados en el procedimiento de licitación.
</t>
    </r>
    <r>
      <rPr>
        <sz val="9"/>
        <rFont val="Calibri"/>
        <family val="2"/>
        <scheme val="minor"/>
      </rPr>
      <t>Los licitadores llegan a acuerdos en los precios ofertados en el procedimiento de contratación (por ejemplo, patrones de ofertas inusuales o similares, todos los licitadores ofertan precios altos de forma continuada, las ofertas tienen porcentajes exactos de rebaja, los precios de las ofertas bajan bruscamente cuando nuevos licitadores participan en el procedimiento, los precios de las ofertas son demasiado altos, demasiado próximos, muy distintos, números redondos, incompletos, etc...).</t>
    </r>
  </si>
  <si>
    <r>
      <rPr>
        <b/>
        <i/>
        <sz val="9"/>
        <rFont val="Calibri"/>
        <family val="2"/>
        <scheme val="minor"/>
      </rPr>
      <t xml:space="preserve">El adjudicatario subcontrata con otros licitadores que han participado en el procedimiento de contratación.
</t>
    </r>
    <r>
      <rPr>
        <sz val="9"/>
        <rFont val="Calibri"/>
        <family val="2"/>
        <scheme val="minor"/>
      </rPr>
      <t>Un licitador que no ha resultado adjudicatario ejecuta parte del contrato siendo subcontratado por el adjudicatario.</t>
    </r>
  </si>
  <si>
    <r>
      <rPr>
        <b/>
        <i/>
        <sz val="9"/>
        <rFont val="Calibri"/>
        <family val="2"/>
        <scheme val="minor"/>
      </rPr>
      <t xml:space="preserve">Comportamiento inusual por parte de un empleado que insiste en obtener información sobre el procedimiento de licitación sin estar a cargo del procedimiento.
</t>
    </r>
    <r>
      <rPr>
        <sz val="9"/>
        <rFont val="Calibri"/>
        <family val="2"/>
        <scheme val="minor"/>
      </rPr>
      <t>Un empleado que no forma parte de los equipos encargados del procedimiento de licitación se interesa por conseguir información que puede alterar el devenir de la licitación o favorecer a algún contratista en particular (incluso puede darse el caso de que tenga también vinculación con proveedores de algún potencial contratista).</t>
    </r>
  </si>
  <si>
    <t>● Formación y concienciación en materia de buenas prácticas.</t>
  </si>
  <si>
    <r>
      <t xml:space="preserve">Empleado que participa en el procedimiento de contratación /del órgano de contratación ha trabajado para una empresa licitadora recientemente o se aprecia una socialización de este con un proveedor de servicios o productos.
</t>
    </r>
    <r>
      <rPr>
        <sz val="9"/>
        <rFont val="Calibri"/>
        <family val="2"/>
        <scheme val="minor"/>
      </rPr>
      <t>Un empleado de la mesa de contratación ha trabajado recientemente para una empresa que se presenta a un procedimiento de licitación o se aprecia una socialización o estrecha relación entre un empleado de contratación y un proveedor de servicios o productos, de manera que pueden surgir conflictos de interés o influencias ilícitas en el procedimiento a favor o en contra de dicha empresa o de dicho proveedor de servicios o productos.</t>
    </r>
  </si>
  <si>
    <t>● Disponer de un código ético donde se regulen los conflictos de intereses y un procedimiento para abordarlos, así como medidas dirigidas a garantizar su cumplimiento.
● Verificar que en los pliegos se incluye la obligación de cumplimentación de una Declaración de ausencia de conflicto de interés (DACI) por todas las personas obligadas a ello.
● Verificar que en el expediente se incluyen las DACI cumplimentadas por los intervinientes en la licitación por parte de la mesa de contratación y de los contratistas cuando se obtengan.                                                                                          ● La mesa de contratación es un órgano colegiado en el que participa personal de diferentes direcciones y la decisión se toma de manera colegiada.                        ● Verificar que en el procedimiento se realiza un examen de los antecedentes de los licitadores ante señales de alerta.                                                                                ● Solicitar la cumplimentación de las DACI a los subcontratistas y verificar que en el expediente se incluyen las mismas cuando se obtengan.                                             ● Solicitar la cumplimentación de las DACI a las empresas que forman parte de las Uniones Temporales de Empresas que se presenten.</t>
  </si>
  <si>
    <t xml:space="preserve">
● Establecer y dar publicidad a un sistema de denuncias de los comportamientos supuestamente fraudulentos.
</t>
  </si>
  <si>
    <t>Dirección peticionaria. Mesa de contratación. Comité Ético.</t>
  </si>
  <si>
    <r>
      <rPr>
        <b/>
        <i/>
        <sz val="9"/>
        <rFont val="Calibri"/>
        <family val="2"/>
        <scheme val="minor"/>
      </rPr>
      <t xml:space="preserve">Vinculación familiar entre un empleado que participa en el procedimiento de contratación /  órgano de contratación con capacidad de decisión o influencia y una persona de la empresa licitadora.
</t>
    </r>
    <r>
      <rPr>
        <sz val="9"/>
        <rFont val="Calibri"/>
        <family val="2"/>
        <scheme val="minor"/>
      </rPr>
      <t>Esta vinculación juega a favor de la adjudicación del contrato objeto de valoración a esa empresa.</t>
    </r>
  </si>
  <si>
    <t>● Disponer de un código ético donde se regulen los conflictos de intereses y un procedimiento para abordarlos, así como medidas dirigidas a garantizar su cumplimiento. 
● Verificar que en los pliegos se incluye la obligación de cumplimentación de una Declaración de ausencia de conflicto de interés (DACI) por todas las personas obligadas a ello.
● Verificar que en el expediente se incluyen las DACI cumplimentadas por los intervinientes en la licitación por parte de la mesa de contratación y de los contratistas cuando se obtengan.                                                                                                   ● Verificar que en el procedimiento se realiza un examen de los antecedentes de los licitadores ante señales de alerta.                                                                                ● Solicitar la cumplimentación de las DACI a los subcontratistas y verificar que en el expediente se incluyen las mismas cuando se obtengan.                                             ● Solicitar la cumplimentación de las DACI a las empresas que forman parte de las Uniones Temporales de Empresas que se presenten.</t>
  </si>
  <si>
    <t xml:space="preserve">
● Establecer y dar publicidad a un sistema de denuncias de los comportamientos supuestamente fraudulentos (Comité Ético).
</t>
  </si>
  <si>
    <r>
      <rPr>
        <b/>
        <i/>
        <sz val="9"/>
        <rFont val="Calibri"/>
        <family val="2"/>
        <scheme val="minor"/>
      </rPr>
      <t xml:space="preserve">Reiteración de adjudicaciones a favor de un mismo licitador.
</t>
    </r>
    <r>
      <rPr>
        <sz val="9"/>
        <rFont val="Calibri"/>
        <family val="2"/>
        <scheme val="minor"/>
      </rPr>
      <t>Favoritismo inexplicable o inusual de un contratista o proveedor en particular,</t>
    </r>
    <r>
      <rPr>
        <b/>
        <i/>
        <sz val="9"/>
        <rFont val="Calibri"/>
        <family val="2"/>
        <scheme val="minor"/>
      </rPr>
      <t xml:space="preserve"> </t>
    </r>
    <r>
      <rPr>
        <sz val="9"/>
        <rFont val="Calibri"/>
        <family val="2"/>
        <scheme val="minor"/>
      </rPr>
      <t>sin estar basadas adjudicaciones en los criterios de adjudicación establecidos en los pliegos.</t>
    </r>
  </si>
  <si>
    <r>
      <rPr>
        <b/>
        <i/>
        <sz val="9"/>
        <rFont val="Calibri"/>
        <family val="2"/>
        <scheme val="minor"/>
      </rPr>
      <t xml:space="preserve">Adjudicación continuada de ofertas con precios elevados o trabajo de calidad insuficiente.
</t>
    </r>
    <r>
      <rPr>
        <sz val="9"/>
        <rFont val="Calibri"/>
        <family val="2"/>
        <scheme val="minor"/>
      </rPr>
      <t>Los contratos se adjudican de manera continuada a licitadores cuyas ofertas económicas son elevadas con respecto al resto de las ofertas presentadas y/o con contraprestaciones que no se ajustan a la calidad demandada en los pliegos de prescripciones técnicas. Estas adjudicaciones están sujetas a casos de conflictos de interés por parte de algún miembro del organismo contratante, como el caso de un licitador que conoce de antemano que va a resultar adjudicatario y ofrece un precio alto dentro del límite establecido en el procedimiento de contratación.</t>
    </r>
  </si>
  <si>
    <t>● La valoración es confeccionada, revisada y aprobada por diferentes persones de direcciones distintas. La Dirección de Gestión Económica y Financiera revisa el informe de valoración realizado por la Unidad o Dirección peticionaria de las ofertas recibidas para el suministro o servicio objeto de la contratación. La Mesa de Contratación aprueba las valoraciones de las ofertas de su compatencia.
● Disponer de un código ético donde se regulen los conflictos de intereses y un procedimiento para abordarlos, así como medidas dirigidas a garantizar su cumplimiento.
● Verificar que en los pliegos se incluye la obligación de cumplimentación de una Declaración de ausencia de conflicto de interés (DACI) por todas las personas obligadas a ello.
● Verificar que en el expediente se incluyen las DACI cumplimentadas por los intervinientes en la licitación por parte de la mesa de contratación y de los contratistas cuando se obtengan.                                                                                                                                                  ● Solicitar la cumplimentación de las DACI a los subcontratistas y verificar que en el expediente se incluyen las mismas cuando se obtengan.</t>
  </si>
  <si>
    <r>
      <rPr>
        <b/>
        <i/>
        <sz val="9"/>
        <rFont val="Calibri"/>
        <family val="2"/>
        <scheme val="minor"/>
      </rPr>
      <t xml:space="preserve">Indicios de que un miembro del órgano / mesa de contratación pudiera estar recibiendo contraprestaciones indebidas a cambio de favores relacionados con el procedimiento de contratación.
</t>
    </r>
    <r>
      <rPr>
        <sz val="9"/>
        <rFont val="Calibri"/>
        <family val="2"/>
        <scheme val="minor"/>
      </rPr>
      <t>En breve espacio de tiempo y sin aparente razón justificada, un miembro del órgano encargado de la contratación tiene un aumento súbito de la riqueza o nivel de vida que puede estar relacionado con actos a favor de determinados adjudicatarios.</t>
    </r>
  </si>
  <si>
    <r>
      <rPr>
        <b/>
        <i/>
        <sz val="9"/>
        <rFont val="Calibri"/>
        <family val="2"/>
        <scheme val="minor"/>
      </rPr>
      <t>Empleado que ha participado en el proceso de contratación no presenta la declaración de ausencia de conflicto de interés o lo hace de forma incompleta.</t>
    </r>
    <r>
      <rPr>
        <b/>
        <sz val="9"/>
        <rFont val="Calibri"/>
        <family val="2"/>
        <scheme val="minor"/>
      </rPr>
      <t xml:space="preserve">
</t>
    </r>
    <r>
      <rPr>
        <sz val="9"/>
        <rFont val="Calibri"/>
        <family val="2"/>
        <scheme val="minor"/>
      </rPr>
      <t>Un empleado que ha participado en el prcoeso de contratación contratación no presenta la Declaración de ausencia de conflictos de interés prevista para todo el personal o la presenta de forma incompleta.</t>
    </r>
  </si>
  <si>
    <r>
      <t xml:space="preserve">Los criterios de adjudicación no están suficientemente detallados, son discriminatorios, ilícitos o inadecuados, o no se encuentran recogidos en los pliegos. 
</t>
    </r>
    <r>
      <rPr>
        <sz val="9"/>
        <rFont val="Calibri"/>
        <family val="2"/>
        <scheme val="minor"/>
      </rPr>
      <t xml:space="preserve">Los criterios de adjudicación contenidos en los pliegos /documentos relativos a la licitación no son adecuados para evaluar correctamente las ofertas, o resultan discriminatorios o ilícitos. Además, en los mismos no se incluyen o están redactados de forma ambigua, poco clara y/o abierta los criterios de valoración y selección de las ofertas y/o su ponderación, lo que da lugar a falta de transparencia y objetividad en la selección del adjudicatario. </t>
    </r>
  </si>
  <si>
    <r>
      <t xml:space="preserve">Los criterios de adjudicación incumplen o son contrarios al principio de "no causar un daño significativo" y al etiquetado verde y digital (sólo aplicable en los contratos financiados con fondos europeos).
</t>
    </r>
    <r>
      <rPr>
        <sz val="9"/>
        <rFont val="Calibri"/>
        <family val="2"/>
        <scheme val="minor"/>
      </rPr>
      <t>Los criterios de adjudicación incumplen obligaciones tranversales del PRTR como son el principio de "no causar daño significativo" o cumplir con el etiquetado verde o digital, sin que se haga referencia a estas obligaciones en los documentos del contrato.</t>
    </r>
  </si>
  <si>
    <t>● Verificar que se recoge expresamente en los pliegos la obligación del cumplimiento del principio de "no causar un daño significativo" y las consecuencias de su incumplimiento.                                                                                                                                                                                                                                                                                                    ● Verificar que se incluye una referencia en los pliegos al preceptivo cumplimiento de las obligaciones asumidas en materia de etiquetado verde y digital y los mecanismos asignados para su control.                                                     
● Los licitadores firman una declaración responsable a este respecto.</t>
  </si>
  <si>
    <r>
      <rPr>
        <b/>
        <i/>
        <sz val="9"/>
        <rFont val="Calibri"/>
        <family val="2"/>
        <scheme val="minor"/>
      </rPr>
      <t xml:space="preserve">Aceptación de ofertas anormalmente bajas sin haber sido justificada adecuadamente por el licitador. 
</t>
    </r>
    <r>
      <rPr>
        <sz val="9"/>
        <rFont val="Calibri"/>
        <family val="2"/>
        <scheme val="minor"/>
      </rPr>
      <t>Aceptación de una oferta anormalmente baja presentada por el adjudicatario sin justificación de la capacidad de llevar a cabo la prestación en el tiempo y forma requerido a esos bajos costes. Pueden haberse producido filtraciones de los precios ofertados por otros licitadores, lo que permitió al licitador ajustar su precio por debajo al de las ofertas económicas filtradas.</t>
    </r>
  </si>
  <si>
    <r>
      <rPr>
        <b/>
        <i/>
        <sz val="9"/>
        <rFont val="Calibri"/>
        <family val="2"/>
        <scheme val="minor"/>
      </rPr>
      <t xml:space="preserve">Cambios en las ofertas después de su recepción.
</t>
    </r>
    <r>
      <rPr>
        <sz val="9"/>
        <rFont val="Calibri"/>
        <family val="2"/>
        <scheme val="minor"/>
      </rPr>
      <t xml:space="preserve">Existen indicios que sugieren que tras las recepción de las ofertas se ha producido una modificación en la mismas (por ejemplo, correciones manuscritas en los precios, calidades, condiciones, etc...). </t>
    </r>
  </si>
  <si>
    <r>
      <rPr>
        <b/>
        <i/>
        <sz val="9"/>
        <rFont val="Calibri"/>
        <family val="2"/>
        <scheme val="minor"/>
      </rPr>
      <t xml:space="preserve">Ofertas excluidas por errores o por razones dudosas.
</t>
    </r>
    <r>
      <rPr>
        <sz val="9"/>
        <rFont val="Calibri"/>
        <family val="2"/>
        <scheme val="minor"/>
      </rPr>
      <t>Se excluyen ofertas por errores y razones insuficientemente justificadas o licitadores capacitados han sido descartados por razones dudosas,  lo que podría responder a intereses para la selección de un contratista en particular.</t>
    </r>
  </si>
  <si>
    <r>
      <rPr>
        <b/>
        <i/>
        <sz val="9"/>
        <rFont val="Calibri"/>
        <family val="2"/>
        <scheme val="minor"/>
      </rPr>
      <t xml:space="preserve">Quejas de otros licitadores.
</t>
    </r>
    <r>
      <rPr>
        <sz val="9"/>
        <rFont val="Calibri"/>
        <family val="2"/>
        <scheme val="minor"/>
      </rPr>
      <t>Se producen reclamaciones o quejas por escrito referidas a posibles manipulaciones de las ofertas presentadas.</t>
    </r>
  </si>
  <si>
    <r>
      <rPr>
        <b/>
        <i/>
        <sz val="9"/>
        <rFont val="Calibri"/>
        <family val="2"/>
        <scheme val="minor"/>
      </rPr>
      <t xml:space="preserve">Valoraciones sesgadas.
</t>
    </r>
    <r>
      <rPr>
        <sz val="9"/>
        <rFont val="Calibri"/>
        <family val="2"/>
        <scheme val="minor"/>
      </rPr>
      <t>Se realiza una valoración sesgada y arbitraria con el fin de favorecer a uno de los licitadores.</t>
    </r>
  </si>
  <si>
    <r>
      <t xml:space="preserve">Fraccionamiento en dos o más contratos o separación injustificada o artificial del objeto del contrato.
</t>
    </r>
    <r>
      <rPr>
        <sz val="9"/>
        <rFont val="Calibri"/>
        <family val="2"/>
        <scheme val="minor"/>
      </rPr>
      <t>Se hacen dos o más contratos en distintos procedimientos con idéntico adjudicatario donde los trabajos realizados o los bienes suministrados parecen ser casi idénticos en cuanto a contenido y ubicación, por debajo de los límites admitidos para la utilización de procedimientos de adjudicación directa o de los umbrales de publicidad que exigirían procedimientos con mayores garantías de concurrencia y publicidad, o se separa injustificadamente el objeto del contrato que tiene una única finalidad técnica y económica (por ejemplo, contratos separados para mano de obra y materiales, ambos por debajo de los umbrales de licitación abierta).</t>
    </r>
  </si>
  <si>
    <t>● Los pliegos / documentos con los requisitos técnicos y económicos son confeccionados y revisados por diferentes personas de direcciones distintas. Los pliegos se elaboran por la Dirección peticionaria y son revisados de forma sucesiva por la Dirección Económica y Financiera y por la Dirección de Asesoría Jurídica antes de su aprobación por la mesade contratación. Si se trata de la documentación de un contrato menor, es revisada por la Dirección de Gestión Económica y Financiera.                                                                                                        ● Todas las licitaciones se realizan en abierto.                                                                                                                                                ● Controles periódicos del importe acumulado por proveedor y análisis correlativo de los objetos de los distintos contratos celebrados con cada uno de ellos.</t>
  </si>
  <si>
    <t xml:space="preserve">● Incorporar en los expedientes un informe sobre en el que se justifica el no fraccionamiento.                                                                                                                                         </t>
  </si>
  <si>
    <r>
      <rPr>
        <b/>
        <i/>
        <sz val="9"/>
        <rFont val="Calibri"/>
        <family val="2"/>
        <scheme val="minor"/>
      </rPr>
      <t>Compras secuenciales por debajo de los umbrales de licitación abierta.</t>
    </r>
    <r>
      <rPr>
        <b/>
        <sz val="9"/>
        <rFont val="Calibri"/>
        <family val="2"/>
        <scheme val="minor"/>
      </rPr>
      <t xml:space="preserve">
</t>
    </r>
    <r>
      <rPr>
        <sz val="9"/>
        <rFont val="Calibri"/>
        <family val="2"/>
        <scheme val="minor"/>
      </rPr>
      <t>Se llevan a cabo</t>
    </r>
    <r>
      <rPr>
        <b/>
        <sz val="9"/>
        <rFont val="Calibri"/>
        <family val="2"/>
        <scheme val="minor"/>
      </rPr>
      <t xml:space="preserve"> </t>
    </r>
    <r>
      <rPr>
        <sz val="9"/>
        <rFont val="Calibri"/>
        <family val="2"/>
        <scheme val="minor"/>
      </rPr>
      <t>compras secuenciales</t>
    </r>
    <r>
      <rPr>
        <b/>
        <sz val="9"/>
        <rFont val="Calibri"/>
        <family val="2"/>
        <scheme val="minor"/>
      </rPr>
      <t xml:space="preserve"> </t>
    </r>
    <r>
      <rPr>
        <sz val="9"/>
        <rFont val="Calibri"/>
        <family val="2"/>
        <scheme val="minor"/>
      </rPr>
      <t>por medio de adjudicaciones directas en cortos plazos de tiempo con la finalidad de eludir la utilización de un procedimiento que hubiese requerido mayores garantías de concurrencia y de publicidad.</t>
    </r>
  </si>
  <si>
    <t>● Los documentos con los requisitos técnicos y económicos son remitidos por la Dirección peticionaria y son revisados por la Dirección Económica y Financiera.   
● Controles periódicos del importe acumulado por proveedor y análisis correlativo de los objetos de los distintos contratos celebrados con cada uno de ellos.                                                                                                                                          ● Se intentan evitar los contratos menores aglutinando en un mismo procedimiento varios servicios.</t>
  </si>
  <si>
    <r>
      <rPr>
        <b/>
        <i/>
        <sz val="9"/>
        <rFont val="Calibri"/>
        <family val="2"/>
        <scheme val="minor"/>
      </rPr>
      <t xml:space="preserve">El contrato formalizado altera los términos de la adjudicación. 
</t>
    </r>
    <r>
      <rPr>
        <sz val="9"/>
        <rFont val="Calibri"/>
        <family val="2"/>
        <scheme val="minor"/>
      </rPr>
      <t>El contrato no se ajusta con exactitud a las condiciones de la licitación o incluye cláusulas que alteren los términos de la adjudicación (por ejemplo, supresión de cláusulas contractuales estándar y/o de las establecidas en la adjudicación del contrato, cambios sustanciales en las especificaciones técnicas o en el pliego de condiciones administrativas, diferencias entre los requisitos de calidad, cantidad o especificaciones de los bienes y servicios contenidos en el contrato y los contenidos en los pliegos de la convocatoria, etc...).</t>
    </r>
  </si>
  <si>
    <r>
      <rPr>
        <b/>
        <i/>
        <sz val="9"/>
        <rFont val="Calibri"/>
        <family val="2"/>
        <scheme val="minor"/>
      </rPr>
      <t xml:space="preserve">Falta de publicación del anuncio de formalización.
</t>
    </r>
    <r>
      <rPr>
        <sz val="9"/>
        <rFont val="Calibri"/>
        <family val="2"/>
        <scheme val="minor"/>
      </rPr>
      <t>El anuncio de formalización no se ha publicado en el perfil del contratante del órgano de contratación, o en los diarios o boletines oficiales que corresponda.</t>
    </r>
  </si>
  <si>
    <r>
      <rPr>
        <b/>
        <i/>
        <sz val="9"/>
        <rFont val="Calibri"/>
        <family val="2"/>
        <scheme val="minor"/>
      </rPr>
      <t xml:space="preserve">Modificación de contratos sin cumplir los requisitos legales ni estar justificadas. 
</t>
    </r>
    <r>
      <rPr>
        <sz val="9"/>
        <rFont val="Calibri"/>
        <family val="2"/>
        <scheme val="minor"/>
      </rPr>
      <t>Esta situación puede tener lugar cuando se producen modificaciones en la prestación sin estar previstas en los pliegos de cláusulas administrativas y sin responder a prestaciones adicionales, circunstancias imprevistas y modificaciones no sustanciales previstas en la LCSP. Así mismo, pueden producirse cuando se modifican los precios del contrato y/o se amplía su plazo de ejecución incumpliendo los requisitos y/o trámites para ello. La aceptación de la Fundación de estas modificaciones no justificadas aumenta la gravedad del indicador de riesgo.</t>
    </r>
  </si>
  <si>
    <t xml:space="preserve">● Revisión de los informes finales, económicos y de actividades, en busca de posibles discrepancias entre las actividades previstas y las realmente efectuadas.                                                                                                                               ● Cuando se acuerdan entregas parciales se contrasta la ejecución con los términos del contrato. </t>
  </si>
  <si>
    <r>
      <t xml:space="preserve">Subcontrataciones no permitidas
</t>
    </r>
    <r>
      <rPr>
        <i/>
        <sz val="9"/>
        <rFont val="Calibri"/>
        <family val="2"/>
        <scheme val="minor"/>
      </rPr>
      <t xml:space="preserve">
</t>
    </r>
    <r>
      <rPr>
        <sz val="9"/>
        <rFont val="Calibri"/>
        <family val="2"/>
        <scheme val="minor"/>
      </rPr>
      <t>Esta situación puede producirse cuando se dan, entre otras, las siguientes circunstancias: se realizar subcontrataciones no previstas en los pliegos o sin autorización expresa cuando esta se requiera; el contratista no comunica al órgano de contratación la subcontratación realizada; el subcontratista carece de aptitud para la ejecución de las prestaciones subcontratados o no se justifica dicha aptitud ante el órgano del contratación.</t>
    </r>
  </si>
  <si>
    <r>
      <rPr>
        <b/>
        <i/>
        <sz val="9"/>
        <rFont val="Calibri"/>
        <family val="2"/>
        <scheme val="minor"/>
      </rPr>
      <t xml:space="preserve"> El importe total pagado al contratista supera el valor del contrato del contrato.
</t>
    </r>
    <r>
      <rPr>
        <sz val="9"/>
        <rFont val="Calibri"/>
        <family val="2"/>
        <scheme val="minor"/>
      </rPr>
      <t xml:space="preserve">Esta situación se produce cuando el importe pagado al contratista es superior al precio total del contrato, sin que se haya justificado la realización de prestaciones adicionales ni la revisión de precios. </t>
    </r>
  </si>
  <si>
    <t>● Verificar que el precio a abonar corresponde al precio pactado y se basa en la documentación justificativa del gasto asi como en la documentación donde consta la conformidad con la prestación realizada.                                                          
● Control para identificar si el contratista principal indicó en la fase de licitación que iba a subcontratar los servicios.</t>
  </si>
  <si>
    <t>● Lista de comprobación de la documentación justificativa de costes, y la realización de los oportunos controles de verificación.
● Control de las facturas emitidas por el contratista a fin de detectar duplicidades (es decir, facturas repetidas con idéntico importe o nº de factura, etc.).                                                                                                                                           ● Petición de facturas electrónicas.</t>
  </si>
  <si>
    <t>● Que la Dirección proponente /jefe de proyecto realice un informe de ejecución en el que se refleje el cumplimiento de los principales hitos.</t>
  </si>
  <si>
    <r>
      <rPr>
        <b/>
        <i/>
        <sz val="9"/>
        <rFont val="Calibri"/>
        <family val="2"/>
        <scheme val="minor"/>
      </rPr>
      <t xml:space="preserve">Incumplimiento de la obligación de conservación de documentos. </t>
    </r>
    <r>
      <rPr>
        <b/>
        <sz val="9"/>
        <rFont val="Calibri"/>
        <family val="2"/>
        <scheme val="minor"/>
      </rPr>
      <t xml:space="preserve">
</t>
    </r>
    <r>
      <rPr>
        <sz val="9"/>
        <rFont val="Calibri"/>
        <family val="2"/>
        <scheme val="minor"/>
      </rPr>
      <t xml:space="preserve">
No se cumple la obligación de conservación de documentos prevista en normativa nacional o europea.</t>
    </r>
  </si>
  <si>
    <t>Anual</t>
  </si>
  <si>
    <t>● Revisar los flujos de información para detectar si se solicitan datos personales que luego no son utilizados en ningún proceso.                                                                                                     ● Se facilita información transparente y clara sobre
las finalidades para las que se tratarán los datos
personales, en particular, a través de una política
de privacidad visible y accesible.
●  Se facilita información sobre los criterios
utilizados en la toma de decisiones que permite a los
afectados impugnar la decisión y solicitar que sea
revisada.
● Se proporciona información sobre las medidas que se
han implantado para lograr el necesario equilibrio
entre el interés legítimo del responsable y los
derechos fundamentales de los afectados.                                            ●  Los trabajadores que se incorporan a la Fundación firman un anexo al contrato sobre el cumplimiento de la normativa en materia de protección de datos y el uso adecuado de la información.</t>
  </si>
  <si>
    <t>● Incluir en el contrato de encargo la obligación de
comunicar al responsable las peticiones de
ejercicio de los derechos de los interesados.                                  ● Definir los procedimientos operativos para que
esta comunicación se lleve a cabo de forma ágil y
eficiente.</t>
  </si>
  <si>
    <t>●  Fundae cuenta con una persona como responsable de la interlocución con los afectados.
 ●  Fundae ha designado un Delegado de Protección de Datos con funciones claras.                                                                           ●   Formación en materia de protección de datos a toda la plantilla.</t>
  </si>
  <si>
    <t xml:space="preserve">●  Incluir dentro de los procedimientos de diseño y desarrollo de nuevos productos y servicios la incorporación del DPO en las fases iniciales de los mismos.
●  Establecer desde la dirección las funciones, competencias y atribuciones del DPO en el desarrollo y gestión de los proyectos.                                                                                               ●   Realizacion de un manual on-boarding que incluya esta materia.               </t>
  </si>
  <si>
    <t xml:space="preserve">● Comprobar que se evita el uso de cookies u otros mecanismos de rastreo y monitorización, o que se utilizan las menos invasivas.                                                                                  ● Informar y concienciar sobre el uso y finalidades de las cookies.                                                                            
</t>
  </si>
  <si>
    <t xml:space="preserve">●  Evitar el uso de datos especialmente protegidos
salvo que resulte absolutamente necesario.                                   ● Se incluye a la responsable de protección de datos en los procesos. </t>
  </si>
  <si>
    <r>
      <rPr>
        <sz val="9"/>
        <rFont val="Calibri"/>
        <family val="2"/>
        <scheme val="minor"/>
      </rPr>
      <t>● Establecer porcedimientos que garanticen que se notifica formalmente a los trabajadores que acceden a datos personales la obligación de guardar secreto sobre los datos conocidos en ejercic</t>
    </r>
    <r>
      <rPr>
        <sz val="10"/>
        <rFont val="Calibri"/>
        <family val="2"/>
        <scheme val="minor"/>
      </rPr>
      <t xml:space="preserve">io de sus funciones.            </t>
    </r>
    <r>
      <rPr>
        <strike/>
        <sz val="10"/>
        <rFont val="Calibri"/>
        <family val="2"/>
        <scheme val="minor"/>
      </rPr>
      <t xml:space="preserve">                   </t>
    </r>
  </si>
  <si>
    <r>
      <t>Incumplimiento de la obligación de guardar el secreto de informaciones a las que se tiene acceso por razón de su cargo y cuya difusión esté legalmente prohibida</t>
    </r>
    <r>
      <rPr>
        <sz val="10"/>
        <rFont val="Arial"/>
        <family val="2"/>
      </rPr>
      <t>.</t>
    </r>
  </si>
  <si>
    <t>●  Concienciación sobre la obligación de guardar secreto sobre los datos personales que se conozcan en el ejercicio de las funciones profesionales. 
●  Imponer sanciones disciplinarias para quienes
incumplan el deber de secreto y las políticas de
confidencialidad de la organización.
● Notificar a las autoridades competentes de las violaciones de confidencialidad que puedan entrañar responsabilidades penales.                                                                                                    ● Existencia de un anexo al contrato de trabajo en el que el trabajador se compromete a cumplir la normativa de protección de datos.                                                                                                 ● Existencia de contenedores para garantizar la destrucción de soportes desechados que contengan datos personales.</t>
  </si>
  <si>
    <t>Dificultades para el ejercicio ante el responsable del tratamiento tus derechos de acceso, rectificación, oposición y supresión (“derecho al olvido”), limitación del tratamiento, portabilidad y de no ser objeto de decisiones individualizadas.</t>
  </si>
  <si>
    <t>●   Formación de los empleados encargados de
gestionar los ejercicios de derechos de los
interesados.                                                                                            ●   Información en la intranet en relación con el ejercio de los derechos de los interesados y la comunicación de datos personales.</t>
  </si>
  <si>
    <t>● Normas y politicas de procedimientos de seguridad realcionadas con el uso de recursos de los activos de información y con la gestión de accesos de usuarios de alto privilegio.
● Formación y concienciación en los temas de uso de los recursos de fundae desde el foco de ciberseguridad.
● Capacitación y actualización del personal de TI sobre tareas relacionadas con sus actividades.
● Restricciones de uso a los usuarios con altos privilegios (administrador, root, sysadmin, etc)
● Auditorias de seguridad que verifican la existencias de brechas en la seguridad y la buena parametrización
● Taller formativo en materia de securización de sistemas y redes para saber qué medidas han de tomarse y cómo aplicarlas</t>
  </si>
  <si>
    <t xml:space="preserve">
● Procedimiento para exigir a las empresas subcontratadas de certificaciones en materia de ciberseguridad y condiciones de acceso a los sistemas de información de Fundae</t>
  </si>
  <si>
    <r>
      <t xml:space="preserve">Errores de monitorización
</t>
    </r>
    <r>
      <rPr>
        <sz val="9"/>
        <rFont val="Calibri"/>
        <family val="2"/>
        <scheme val="minor"/>
      </rPr>
      <t>Inadecuado registro de actividades como por ejemplo la falta de registros, registros incompletos, registros incorrectamente fechados, registros incorrectamente atribuidos.</t>
    </r>
  </si>
  <si>
    <t>● Normas y politicas de procedimientos de seguridad realacionadas con la monitorización de los activos de TI de Fundae, backup de registros, y análisis de log's.
● Implementación de herramientas de monitorización (SIEM, antivirus, XDR).
● Implementación del SOC para monitorización de activos on-premise e infraestructura cloud 
● Implementación de medidas del CCN-CERT (Sonda SAT-INET, plataformas INES, PILAR, REYES, ...)
● Creación del CSIRT interno (equipo de respuesta a incidentes de seguridad) para la revisión de registros y actuación en caso de anomalías
● Taller formativo en materia de securización de sistemas y redes para saber qué medidas han de tomarse y cómo aplicarlas</t>
  </si>
  <si>
    <r>
      <t xml:space="preserve">Difusión de software dañino
</t>
    </r>
    <r>
      <rPr>
        <sz val="9"/>
        <rFont val="Calibri"/>
        <family val="2"/>
        <scheme val="minor"/>
      </rPr>
      <t>Infección y propagación involuntaria de virus, espías (spyware), gusanos, troyanos, bombas lógicas, etc.</t>
    </r>
  </si>
  <si>
    <t>● Definición de un catálogo de aplicaciones autorizadas y validadas para su instalación en equipos corporativos
● Procedimiento para exigir a las empresas subcontratadas de certificaciones en materia de ciberseguridad y condiciones de acceso a los sistemas de información de Fundae</t>
  </si>
  <si>
    <r>
      <t xml:space="preserve">Fugas de la información
</t>
    </r>
    <r>
      <rPr>
        <sz val="9"/>
        <rFont val="Calibri"/>
        <family val="2"/>
        <scheme val="minor"/>
      </rPr>
      <t>Posibilidad de revelación por indiscreción. Incontinencia verbal, medios electrónicos, soporte papel, etc.</t>
    </r>
  </si>
  <si>
    <t xml:space="preserve">● Normas y politicas de procedimientos de seguridad
● Normativa de clasificación de la información.
● Programa de Formación y Concienciación sobre seguridad.
● Gestión de accesos
● Implementación de herramientas de monitorización (SIEM, antivirus, XDR).
● Implementación del SOC.
● Formación y concienciación a la plantilla para ser conscientes del riesgo de exfiltración de información.
● Alertar a los usuarios de la detección de actividades sospechosas y apertura de investigación por parte del CSIRT de Fundae.
● Taller formativo a alta dirección para ser conscientes de la importancia de información que manejan y el riesgo de exfiltración de información y como prevenirlo.
● Formación a plantilla sobre cómo manejar la información según su nivel de confidencialidad.
</t>
  </si>
  <si>
    <t xml:space="preserve">
● Clasificación de la información según su confidencialidad.
●Procedimiento para exigir a las empresas subcontratadas de certificaciones en materia de ciberseguridad y condiciones del uso de la información de Fundae</t>
  </si>
  <si>
    <r>
      <t xml:space="preserve">Vulnerabilidades de los programas.
</t>
    </r>
    <r>
      <rPr>
        <sz val="9"/>
        <rFont val="Calibri"/>
        <family val="2"/>
        <scheme val="minor"/>
      </rPr>
      <t>Defectos en el código que dan pie a una operación defectuosa sin intención por parte del usuario pero con consecuencias sobre la integridad de los datos o la capacidad misma de operar.</t>
    </r>
  </si>
  <si>
    <t xml:space="preserve">
●  Procedimiento para exigir a las empresas subcontratadas de certificaciones en materia de ciberseguridad y condiciones de acceso a los sistemas de información de Fundae</t>
  </si>
  <si>
    <r>
      <t xml:space="preserve">
Pérdida de equipos 
</t>
    </r>
    <r>
      <rPr>
        <sz val="9"/>
        <rFont val="Calibri"/>
        <family val="2"/>
        <scheme val="minor"/>
      </rPr>
      <t>La pérdida de equipos provoca directamente la carencia de un medio para prestar los servicios, es decir una indisponibilidad. Se puede perder todo tipo de equipamiento, siendo la pérdida de equipos y soportes de información los más habituales. En el caso de equipos que hospedan datos, además se puede sufrir una fuga de información.</t>
    </r>
  </si>
  <si>
    <t xml:space="preserve">● Fundae dispone de una politica ética y de integridad.
● La Direccion de Gestión Económica y Financiera realiza una validación de los gastos imputados por la Dirección Gerencia.                                                                  
● Las auditorías realizadas a la Fundación fiscalizan estos gastos.                           
● El Patronato analiza los informes finales de las auditorías realizadas a la Fundación.                                                                                                                                 </t>
  </si>
  <si>
    <t>● Fundae tiene externalizado el servicio de salud e higiene industrial y cuenta con un servicio de prevención propio con las especialidades de seguridad en el trabajo y ergonomía y psicosocilogía.                                                                                                              
● Fundae cuenta con un plan de prevención de riesgos laborales.                                                                                                                         ●  Fundae cuenta con un Comité de Seguridad y Salud, en el que participan los representantes de los trabajadores.                                                                                
● Fundae cuenta con un protocolo de acoso y una aplicación para denunciar el mismo.                                                                                                                                      ● Fundae incluye en los pliegos en los que procede una cláusula sobre esta materia.</t>
  </si>
  <si>
    <t>● Existencia de una herramienta informática de gestión financiera (SAP) con perfiles y contraseñas diferenciados de acuerdo con las funciones a desarrollar.                                                                                                                  ● Toda compra o pedido requiere de la previa autorización del gasto por la Direccion de Gestión Económica y Financiera y la Dirección Gerencia.                                                                                                                         ●  Fundae cuenta con áreas de presupuestos, contabilidad y tesorería con funciones diferenciadas.                                                                                                      
● Las cuentas de Fundae son auditadas por la IGAE y el Tribunal de Cuentas.       
● Revisiones de la marcha del presupuesto.                                                                     
● La aplicación impide realizar pagos por encima del presupuesto cargado.</t>
  </si>
  <si>
    <t>Las empresas podrían comunican datos que no se corresponden con la realidad o se bonifican por encima del crédito disponible</t>
  </si>
  <si>
    <t>Las empresas podrían comunicar datos que no se corresponden con la realidad o se bonifican por encima del crédito disponible</t>
  </si>
  <si>
    <t xml:space="preserve">● Los datos declarados por las empresas se comparan con la información facilitada por la Seguridad Social.                                                                                                                               ● La Seguridad Social facilita a la Fundación información para la gestión:  anualmente los datos de las empresas, mensualmente las bonificaciones aplicaddas y en tiempo real los informes de vida laboral.                                           ● La comprobación del crédito, en la que se tiene en cuenta el resultado de las actuaciones de seguimiento y control realizadas por las Direcciones Provinciales del SEPE, así como el resto de requisitos en la normativa.                                                                                                                                        ● La Fundación realiza la comprobación del crédito con los datos recibidos de la Seguridad Social y remite una notificaicón electrónica  al interesado cuando procede la devolución del importe indebidamente bonificado.                                                    
● Tras la comprobación del crédito y la no devolución voluntaria del importe indebidamente aplicado, se da traslado del expediente a la ITSS a los efectos previstos en la normativa.                                                                                                     </t>
  </si>
  <si>
    <t>Fundae tarda en gestionar la comprobación de las bonificaciones aplicadas.</t>
  </si>
  <si>
    <t xml:space="preserve">● La gestión de la comprobación del crédito se realiza por "estados"  participando en la misma la Unidad de Verfificación Técnico-económica de Bonificaciones y la Unidad de Reintegros y Control de fondos. Este modelo de "estados" posibilita conocer en cada momento, la fase en la que se encuentra el expediente y su pase a la siguiente de manera automática una vez transcurridos determinados plazos.                                                                                                                          ● Las auditorías realizadas a la Fundación fiscalizan estos plazos de gestión.                    </t>
  </si>
  <si>
    <t>Retraso en la gestión de la comprobación de resultados de los expedientes de bonificiaciones que gestiona la Fundación</t>
  </si>
  <si>
    <t>Se produce un retraso en la gestion de la comprobación del crédito que puede dar lugar a que la ITSS no disponga de tiempo para reclamar la devolución de la bonificación indebidamente aplicada</t>
  </si>
  <si>
    <t>Fundae compromete la realización de un gasto para el que no existe disponibilidad presupuestaria</t>
  </si>
  <si>
    <r>
      <t xml:space="preserve">EVALUACIÓN DE LA EXPOSICIÓN A RIESGOS EN </t>
    </r>
    <r>
      <rPr>
        <b/>
        <u/>
        <sz val="12"/>
        <color theme="1"/>
        <rFont val="Calibri"/>
        <family val="2"/>
        <scheme val="minor"/>
      </rPr>
      <t>CONTRATACIÓN</t>
    </r>
  </si>
  <si>
    <r>
      <t xml:space="preserve">EVALUACIÓN DE LA EXPOSICIÓN A RIESGOS EN </t>
    </r>
    <r>
      <rPr>
        <b/>
        <u/>
        <sz val="12"/>
        <color theme="1"/>
        <rFont val="Calibri"/>
        <family val="2"/>
        <scheme val="minor"/>
      </rPr>
      <t>BONIFICACIONES</t>
    </r>
  </si>
  <si>
    <r>
      <t xml:space="preserve">EVALUACIÓN DE LA EXPOSICIÓN A RIESGOS EN </t>
    </r>
    <r>
      <rPr>
        <b/>
        <u/>
        <sz val="12"/>
        <color theme="1"/>
        <rFont val="Calibri"/>
        <family val="2"/>
        <scheme val="minor"/>
      </rPr>
      <t>CONVENIOS</t>
    </r>
  </si>
  <si>
    <r>
      <t xml:space="preserve">EVALUACIÓN DE LA EXPOSICIÓN A RIESGOS EN </t>
    </r>
    <r>
      <rPr>
        <b/>
        <u/>
        <sz val="12"/>
        <color theme="1"/>
        <rFont val="Calibri"/>
        <family val="2"/>
        <scheme val="minor"/>
      </rPr>
      <t>PROTECCIÓN DE DATOS</t>
    </r>
  </si>
  <si>
    <r>
      <t xml:space="preserve">EVALUACIÓN DE LA EXPOSICIÓN A RIESGOS EN </t>
    </r>
    <r>
      <rPr>
        <b/>
        <u/>
        <sz val="12"/>
        <color theme="1"/>
        <rFont val="Calibri"/>
        <family val="2"/>
        <scheme val="minor"/>
      </rPr>
      <t>SEGURIDAD INFORMÁTICA</t>
    </r>
  </si>
  <si>
    <r>
      <t xml:space="preserve">EVALUACIÓN DE LA EXPOSICIÓN A </t>
    </r>
    <r>
      <rPr>
        <b/>
        <u/>
        <sz val="12"/>
        <color theme="1"/>
        <rFont val="Calibri"/>
        <family val="2"/>
        <scheme val="minor"/>
      </rPr>
      <t>OTROS</t>
    </r>
    <r>
      <rPr>
        <b/>
        <sz val="12"/>
        <color theme="1"/>
        <rFont val="Calibri"/>
        <family val="2"/>
        <scheme val="minor"/>
      </rPr>
      <t xml:space="preserve"> RIESGOS</t>
    </r>
  </si>
  <si>
    <t>● Procedimiento para exigir a las empresas subcontratadas de certificaciones en materia de ciberseguridad y condiciones de acceso a los sistemas de información de Fundae
● Exigencia a las empresas subcontratadas de informar a los recursos designados a los proyectos en Fundae de la aplicación de políticas y buenas prácticas en materia de ciberseguridad</t>
  </si>
  <si>
    <t>●  Procedimiento para exigir a las empresas subcontratadas de certificaciones en materia de ciberseguridad y condiciones de acceso a los sistemas de información de Fundae
● Exigencia a las empresas subcontratadas de informar a los recursos designados a los proyectos en Fundae de la aplicación de políticas y buenas prácticas en materia de ciberseguridad</t>
  </si>
  <si>
    <t>● Informar y concienciar sobre el uso y finalidades de las cookies.</t>
  </si>
  <si>
    <t>Redactar la información en materia de protección de datos en un lenguaje oscuro e impreciso.</t>
  </si>
  <si>
    <t>Toma de decisiones automatizadas mediante la utilización  de técnicas de inteligencia artificial con posibles consecuencias para las personas.</t>
  </si>
  <si>
    <t>Dificultades para la revocación del consentimiento o la manifestación de la oposición a un tratamiento o cesión.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</si>
</sst>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x14ac:knownFonts="1">
    <font>
      <sz val="11"/>
      <color theme="1"/>
      <name val="Calibri"/>
      <family val="2"/>
      <scheme val="minor"/>
    </font>
    <font>
      <sz val="9"/>
      <color theme="1"/>
      <name val="Calibri"/>
      <family val="2"/>
      <scheme val="minor"/>
    </font>
    <font>
      <sz val="10"/>
      <color theme="1"/>
      <name val="Arial"/>
      <family val="2"/>
    </font>
    <font>
      <b/>
      <sz val="9"/>
      <color theme="1"/>
      <name val="Calibri"/>
      <family val="2"/>
      <scheme val="minor"/>
    </font>
    <font>
      <b/>
      <sz val="9"/>
      <name val="Calibri"/>
      <family val="2"/>
      <scheme val="minor"/>
    </font>
    <font>
      <sz val="9"/>
      <color theme="0" tint="-0.499984740745262"/>
      <name val="Calibri"/>
      <family val="2"/>
      <scheme val="minor"/>
    </font>
    <font>
      <sz val="12"/>
      <color theme="0" tint="-0.499984740745262"/>
      <name val="Arial"/>
      <family val="2"/>
    </font>
    <font>
      <b/>
      <sz val="12"/>
      <color theme="1"/>
      <name val="Arial"/>
      <family val="2"/>
    </font>
    <font>
      <sz val="9"/>
      <name val="Calibri"/>
      <family val="2"/>
      <scheme val="minor"/>
    </font>
    <font>
      <b/>
      <sz val="9"/>
      <color theme="0"/>
      <name val="Calibri"/>
      <family val="2"/>
      <scheme val="minor"/>
    </font>
    <font>
      <sz val="9"/>
      <color theme="0"/>
      <name val="Calibri"/>
      <family val="2"/>
      <scheme val="minor"/>
    </font>
    <font>
      <sz val="12"/>
      <color theme="1"/>
      <name val="Arial"/>
      <family val="2"/>
    </font>
    <font>
      <sz val="9"/>
      <color rgb="FF000000"/>
      <name val="Calibri"/>
      <family val="2"/>
      <scheme val="minor"/>
    </font>
    <font>
      <b/>
      <sz val="9"/>
      <color indexed="8"/>
      <name val="Calibri"/>
      <family val="2"/>
      <scheme val="minor"/>
    </font>
    <font>
      <b/>
      <i/>
      <sz val="9"/>
      <color theme="1"/>
      <name val="Calibri"/>
      <family val="2"/>
      <scheme val="minor"/>
    </font>
    <font>
      <b/>
      <i/>
      <sz val="9"/>
      <name val="Calibri"/>
      <family val="2"/>
      <scheme val="minor"/>
    </font>
    <font>
      <sz val="9"/>
      <color indexed="8"/>
      <name val="Calibri"/>
      <family val="2"/>
      <scheme val="minor"/>
    </font>
    <font>
      <b/>
      <sz val="12"/>
      <color theme="1"/>
      <name val="Calibri"/>
      <family val="2"/>
      <scheme val="minor"/>
    </font>
    <font>
      <b/>
      <u/>
      <sz val="12"/>
      <color theme="1"/>
      <name val="Calibri"/>
      <family val="2"/>
      <scheme val="minor"/>
    </font>
    <font>
      <b/>
      <sz val="9"/>
      <color rgb="FF00B0F0"/>
      <name val="Calibri"/>
      <family val="2"/>
      <scheme val="minor"/>
    </font>
    <font>
      <b/>
      <i/>
      <sz val="9"/>
      <color rgb="FF000000"/>
      <name val="Calibri"/>
      <family val="2"/>
      <scheme val="minor"/>
    </font>
    <font>
      <sz val="9"/>
      <color rgb="FF000000"/>
      <name val="Calibri"/>
      <family val="2"/>
    </font>
    <font>
      <b/>
      <i/>
      <sz val="9"/>
      <color rgb="FF000000"/>
      <name val="Calibri"/>
      <family val="2"/>
    </font>
    <font>
      <sz val="9"/>
      <name val="Calibri"/>
      <family val="2"/>
    </font>
    <font>
      <i/>
      <sz val="9"/>
      <color rgb="FFFF0000"/>
      <name val="Calibri"/>
      <family val="2"/>
      <scheme val="minor"/>
    </font>
    <font>
      <sz val="10"/>
      <name val="Arial"/>
      <family val="2"/>
    </font>
    <font>
      <b/>
      <sz val="10"/>
      <color theme="1"/>
      <name val="Arial"/>
      <family val="2"/>
    </font>
    <font>
      <sz val="9"/>
      <color rgb="FF040C28"/>
      <name val="Calibri"/>
      <family val="2"/>
      <scheme val="minor"/>
    </font>
    <font>
      <sz val="9"/>
      <color rgb="FF202124"/>
      <name val="Calibri"/>
      <family val="2"/>
      <scheme val="minor"/>
    </font>
    <font>
      <sz val="9"/>
      <name val="Arial"/>
      <family val="2"/>
    </font>
    <font>
      <sz val="9"/>
      <color rgb="FF040C28"/>
      <name val="Arial"/>
      <family val="2"/>
    </font>
    <font>
      <sz val="9"/>
      <color rgb="FF4D5156"/>
      <name val="Arial"/>
      <family val="2"/>
    </font>
    <font>
      <sz val="10"/>
      <color rgb="FF4D5156"/>
      <name val="Arial"/>
      <family val="2"/>
    </font>
    <font>
      <b/>
      <sz val="11"/>
      <color theme="1"/>
      <name val="Calibri"/>
      <family val="2"/>
      <scheme val="minor"/>
    </font>
    <font>
      <sz val="9"/>
      <color rgb="FFFF0000"/>
      <name val="Calibri"/>
      <family val="2"/>
      <scheme val="minor"/>
    </font>
    <font>
      <strike/>
      <sz val="9"/>
      <color theme="1"/>
      <name val="Calibri"/>
      <family val="2"/>
      <scheme val="minor"/>
    </font>
    <font>
      <strike/>
      <sz val="9"/>
      <name val="Calibri"/>
      <family val="2"/>
      <scheme val="minor"/>
    </font>
    <font>
      <sz val="12"/>
      <name val="Arial"/>
      <family val="2"/>
    </font>
    <font>
      <b/>
      <sz val="12"/>
      <name val="Arial"/>
      <family val="2"/>
    </font>
    <font>
      <sz val="11"/>
      <name val="Calibri"/>
      <family val="2"/>
      <scheme val="minor"/>
    </font>
    <font>
      <b/>
      <sz val="10"/>
      <name val="Arial"/>
      <family val="2"/>
    </font>
    <font>
      <i/>
      <sz val="9"/>
      <name val="Calibri"/>
      <family val="2"/>
      <scheme val="minor"/>
    </font>
    <font>
      <u/>
      <sz val="9"/>
      <name val="Calibri"/>
      <family val="2"/>
      <scheme val="minor"/>
    </font>
    <font>
      <sz val="10"/>
      <name val="Calibri"/>
      <family val="2"/>
      <scheme val="minor"/>
    </font>
    <font>
      <strike/>
      <sz val="10"/>
      <name val="Calibri"/>
      <family val="2"/>
      <scheme val="minor"/>
    </font>
    <font>
      <b/>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indexed="64"/>
      </left>
      <right/>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bottom style="thin">
        <color indexed="64"/>
      </bottom>
      <diagonal/>
    </border>
  </borders>
  <cellStyleXfs count="2">
    <xf numFmtId="0" fontId="0" fillId="0" borderId="0"/>
    <xf numFmtId="0" fontId="2" fillId="0" borderId="0"/>
  </cellStyleXfs>
  <cellXfs count="252">
    <xf numFmtId="0" fontId="0" fillId="0" borderId="0" xfId="0"/>
    <xf numFmtId="0" fontId="3" fillId="0" borderId="0" xfId="1" applyFont="1"/>
    <xf numFmtId="0" fontId="1" fillId="0" borderId="0" xfId="1" applyFont="1" applyAlignment="1">
      <alignment wrapText="1"/>
    </xf>
    <xf numFmtId="0" fontId="1" fillId="0" borderId="0" xfId="1" applyFont="1"/>
    <xf numFmtId="0" fontId="2" fillId="0" borderId="0" xfId="1"/>
    <xf numFmtId="0" fontId="5" fillId="0" borderId="0" xfId="1" applyFont="1" applyAlignment="1">
      <alignment wrapText="1"/>
    </xf>
    <xf numFmtId="0" fontId="6" fillId="0" borderId="0" xfId="1" applyFont="1" applyAlignment="1">
      <alignment wrapText="1"/>
    </xf>
    <xf numFmtId="0" fontId="3" fillId="0" borderId="0" xfId="1" applyFont="1" applyAlignment="1">
      <alignment wrapText="1"/>
    </xf>
    <xf numFmtId="0" fontId="7" fillId="0" borderId="0" xfId="1" applyFont="1" applyAlignment="1">
      <alignment wrapText="1"/>
    </xf>
    <xf numFmtId="0" fontId="8" fillId="0" borderId="5" xfId="1" applyFont="1" applyBorder="1" applyAlignment="1">
      <alignment horizontal="center" vertical="center" wrapText="1"/>
    </xf>
    <xf numFmtId="0" fontId="7" fillId="0" borderId="0" xfId="1" applyFont="1"/>
    <xf numFmtId="0" fontId="2" fillId="0" borderId="0" xfId="1" applyAlignment="1">
      <alignment wrapText="1"/>
    </xf>
    <xf numFmtId="0" fontId="9" fillId="0" borderId="0" xfId="1" applyFont="1" applyAlignment="1">
      <alignment wrapText="1"/>
    </xf>
    <xf numFmtId="0" fontId="10" fillId="0" borderId="0" xfId="1" applyFont="1"/>
    <xf numFmtId="0" fontId="11" fillId="0" borderId="0" xfId="1" applyFont="1"/>
    <xf numFmtId="0" fontId="1" fillId="0" borderId="1" xfId="1" applyFont="1" applyBorder="1" applyAlignment="1">
      <alignment horizontal="center" vertical="center"/>
    </xf>
    <xf numFmtId="0" fontId="3" fillId="0" borderId="0" xfId="1" applyFont="1" applyAlignment="1">
      <alignment horizontal="left" vertical="center"/>
    </xf>
    <xf numFmtId="0" fontId="1" fillId="0" borderId="0" xfId="1" applyFont="1" applyAlignment="1">
      <alignment horizontal="left"/>
    </xf>
    <xf numFmtId="0" fontId="3" fillId="3" borderId="5" xfId="1" applyFont="1" applyFill="1" applyBorder="1" applyAlignment="1">
      <alignment horizontal="center" vertical="center"/>
    </xf>
    <xf numFmtId="0" fontId="3" fillId="0" borderId="1" xfId="1" applyFont="1" applyBorder="1" applyAlignment="1">
      <alignment horizontal="center" vertical="center" wrapText="1"/>
    </xf>
    <xf numFmtId="0" fontId="3" fillId="0" borderId="1" xfId="1" applyFont="1" applyBorder="1" applyAlignment="1">
      <alignment horizontal="center" vertical="center"/>
    </xf>
    <xf numFmtId="0" fontId="1" fillId="2" borderId="1" xfId="0" applyFont="1" applyFill="1" applyBorder="1" applyAlignment="1">
      <alignment vertical="center" wrapText="1"/>
    </xf>
    <xf numFmtId="0" fontId="1" fillId="2" borderId="6" xfId="0" applyFont="1" applyFill="1" applyBorder="1" applyAlignment="1">
      <alignment vertical="center" wrapText="1"/>
    </xf>
    <xf numFmtId="0" fontId="1" fillId="2" borderId="1" xfId="0" applyFont="1" applyFill="1" applyBorder="1" applyAlignment="1">
      <alignment horizontal="left" vertical="center" wrapText="1"/>
    </xf>
    <xf numFmtId="0" fontId="1" fillId="2" borderId="6" xfId="0" applyFont="1" applyFill="1" applyBorder="1" applyAlignment="1">
      <alignment horizontal="left" vertical="center" wrapText="1"/>
    </xf>
    <xf numFmtId="0" fontId="8" fillId="0" borderId="1" xfId="0" applyFont="1" applyBorder="1" applyAlignment="1">
      <alignment vertical="center" wrapText="1"/>
    </xf>
    <xf numFmtId="0" fontId="14" fillId="2" borderId="1" xfId="0" applyFont="1" applyFill="1" applyBorder="1" applyAlignment="1">
      <alignment horizontal="left" vertical="center" wrapText="1"/>
    </xf>
    <xf numFmtId="0" fontId="8" fillId="0" borderId="1" xfId="1" applyFont="1" applyBorder="1" applyAlignment="1">
      <alignment horizontal="center" vertical="center" wrapText="1"/>
    </xf>
    <xf numFmtId="0" fontId="4" fillId="0" borderId="1" xfId="1" applyFont="1" applyBorder="1" applyAlignment="1">
      <alignment horizontal="center" vertical="center" wrapText="1"/>
    </xf>
    <xf numFmtId="0" fontId="14" fillId="2" borderId="8"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8" xfId="0" applyFont="1" applyFill="1" applyBorder="1" applyAlignment="1">
      <alignment horizontal="left" vertical="center" wrapText="1"/>
    </xf>
    <xf numFmtId="0" fontId="3" fillId="0" borderId="0" xfId="1" applyFont="1" applyAlignment="1">
      <alignment horizontal="center" vertical="center" wrapText="1"/>
    </xf>
    <xf numFmtId="0" fontId="1" fillId="0" borderId="0" xfId="1" applyFont="1" applyAlignment="1">
      <alignment horizontal="center" vertical="center" wrapText="1"/>
    </xf>
    <xf numFmtId="0" fontId="3" fillId="5" borderId="1" xfId="1" applyFont="1" applyFill="1" applyBorder="1" applyAlignment="1">
      <alignment horizontal="center" vertical="center" wrapText="1"/>
    </xf>
    <xf numFmtId="0" fontId="3" fillId="7" borderId="1" xfId="1" applyFont="1" applyFill="1" applyBorder="1" applyAlignment="1">
      <alignment horizontal="center" vertical="center" wrapText="1"/>
    </xf>
    <xf numFmtId="0" fontId="3" fillId="9" borderId="1" xfId="1" applyFont="1" applyFill="1" applyBorder="1" applyAlignment="1">
      <alignment horizontal="center" vertical="center" wrapText="1"/>
    </xf>
    <xf numFmtId="0" fontId="3" fillId="9" borderId="5" xfId="1" applyFont="1" applyFill="1" applyBorder="1" applyAlignment="1">
      <alignment horizontal="center" vertical="center" wrapText="1"/>
    </xf>
    <xf numFmtId="0" fontId="3" fillId="4" borderId="1" xfId="1" applyFont="1" applyFill="1" applyBorder="1" applyAlignment="1">
      <alignment horizontal="center" vertical="center"/>
    </xf>
    <xf numFmtId="0" fontId="3" fillId="9" borderId="1" xfId="1" applyFont="1" applyFill="1" applyBorder="1" applyAlignment="1">
      <alignment horizontal="left" vertical="center" wrapText="1"/>
    </xf>
    <xf numFmtId="0" fontId="3" fillId="3" borderId="1" xfId="1" applyFont="1" applyFill="1" applyBorder="1" applyAlignment="1">
      <alignment horizontal="center" vertical="center"/>
    </xf>
    <xf numFmtId="0" fontId="1" fillId="0" borderId="1" xfId="1" applyFont="1" applyBorder="1" applyAlignment="1">
      <alignment horizontal="center" vertical="center" wrapText="1"/>
    </xf>
    <xf numFmtId="0" fontId="17" fillId="0" borderId="0" xfId="1" applyFont="1"/>
    <xf numFmtId="0" fontId="17" fillId="0" borderId="0" xfId="1" applyFont="1" applyAlignment="1">
      <alignment horizontal="left" vertical="center"/>
    </xf>
    <xf numFmtId="0" fontId="4" fillId="0" borderId="5" xfId="1" applyFont="1" applyBorder="1" applyAlignment="1">
      <alignment horizontal="center" vertical="center" wrapText="1"/>
    </xf>
    <xf numFmtId="0" fontId="8" fillId="2" borderId="1" xfId="0" applyFont="1" applyFill="1" applyBorder="1" applyAlignment="1">
      <alignment vertical="center" wrapText="1"/>
    </xf>
    <xf numFmtId="0" fontId="19" fillId="0" borderId="0" xfId="1" applyFont="1" applyAlignment="1">
      <alignment horizontal="center" vertical="center" wrapText="1"/>
    </xf>
    <xf numFmtId="0" fontId="3" fillId="0" borderId="5" xfId="1" applyFont="1" applyBorder="1" applyAlignment="1">
      <alignment horizontal="center" vertical="center" wrapText="1"/>
    </xf>
    <xf numFmtId="0" fontId="3" fillId="7" borderId="5" xfId="1" applyFont="1" applyFill="1" applyBorder="1" applyAlignment="1">
      <alignment horizontal="center" vertical="center" wrapText="1"/>
    </xf>
    <xf numFmtId="0" fontId="3" fillId="9" borderId="7" xfId="1" applyFont="1" applyFill="1" applyBorder="1" applyAlignment="1">
      <alignment horizontal="center" vertical="center" wrapText="1"/>
    </xf>
    <xf numFmtId="0" fontId="8" fillId="2" borderId="5" xfId="0" applyFont="1" applyFill="1" applyBorder="1" applyAlignment="1">
      <alignment vertical="center" wrapText="1"/>
    </xf>
    <xf numFmtId="0" fontId="14" fillId="2" borderId="5" xfId="0" applyFont="1" applyFill="1" applyBorder="1" applyAlignment="1">
      <alignment horizontal="left" vertical="center" wrapText="1"/>
    </xf>
    <xf numFmtId="0" fontId="8" fillId="2" borderId="5" xfId="0" applyFont="1" applyFill="1" applyBorder="1" applyAlignment="1">
      <alignment horizontal="left" vertical="center" wrapText="1"/>
    </xf>
    <xf numFmtId="0" fontId="1" fillId="2" borderId="5" xfId="0" applyFont="1" applyFill="1" applyBorder="1" applyAlignment="1">
      <alignment vertical="center" wrapText="1"/>
    </xf>
    <xf numFmtId="0" fontId="8" fillId="0" borderId="0" xfId="1" applyFont="1"/>
    <xf numFmtId="0" fontId="4" fillId="5" borderId="1" xfId="1" applyFont="1" applyFill="1" applyBorder="1" applyAlignment="1">
      <alignment horizontal="center" vertical="center" wrapText="1"/>
    </xf>
    <xf numFmtId="0" fontId="4" fillId="7" borderId="1" xfId="1" applyFont="1" applyFill="1" applyBorder="1" applyAlignment="1">
      <alignment horizontal="center" vertical="center" wrapText="1"/>
    </xf>
    <xf numFmtId="0" fontId="8" fillId="2" borderId="6" xfId="0" applyFont="1" applyFill="1" applyBorder="1" applyAlignment="1">
      <alignment vertical="center" wrapText="1"/>
    </xf>
    <xf numFmtId="0" fontId="25" fillId="0" borderId="0" xfId="1" applyFont="1"/>
    <xf numFmtId="0" fontId="4" fillId="7" borderId="5" xfId="1" applyFont="1" applyFill="1" applyBorder="1" applyAlignment="1">
      <alignment horizontal="center" vertical="center" wrapText="1"/>
    </xf>
    <xf numFmtId="0" fontId="1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4" fillId="2" borderId="1"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3" fillId="2" borderId="1" xfId="1" applyFont="1" applyFill="1" applyBorder="1" applyAlignment="1">
      <alignment horizontal="center" vertical="center" wrapText="1"/>
    </xf>
    <xf numFmtId="0" fontId="1" fillId="2" borderId="5"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4" fillId="7" borderId="10" xfId="1" applyFont="1" applyFill="1" applyBorder="1" applyAlignment="1">
      <alignment horizontal="center" vertical="center" wrapText="1"/>
    </xf>
    <xf numFmtId="0" fontId="1" fillId="2" borderId="1" xfId="1" applyFont="1" applyFill="1" applyBorder="1" applyAlignment="1">
      <alignment vertical="center" wrapText="1"/>
    </xf>
    <xf numFmtId="0" fontId="24" fillId="2" borderId="1" xfId="1" applyFont="1" applyFill="1" applyBorder="1" applyAlignment="1">
      <alignment horizontal="center" vertical="center" wrapText="1"/>
    </xf>
    <xf numFmtId="0" fontId="1" fillId="2" borderId="1" xfId="1" applyFont="1" applyFill="1" applyBorder="1" applyAlignment="1">
      <alignment horizontal="center" vertical="center"/>
    </xf>
    <xf numFmtId="0" fontId="12" fillId="2" borderId="1" xfId="1" applyFont="1" applyFill="1" applyBorder="1" applyAlignment="1">
      <alignment vertical="center" wrapText="1"/>
    </xf>
    <xf numFmtId="0" fontId="23" fillId="2" borderId="1" xfId="1" applyFont="1" applyFill="1" applyBorder="1" applyAlignment="1">
      <alignment vertical="center" wrapText="1"/>
    </xf>
    <xf numFmtId="0" fontId="2" fillId="2" borderId="1" xfId="1" applyFill="1" applyBorder="1" applyAlignment="1">
      <alignment vertical="center" wrapText="1"/>
    </xf>
    <xf numFmtId="0" fontId="2" fillId="2" borderId="0" xfId="1" applyFill="1"/>
    <xf numFmtId="0" fontId="1" fillId="2" borderId="5" xfId="1" applyFont="1" applyFill="1" applyBorder="1" applyAlignment="1">
      <alignment horizontal="center" vertical="center"/>
    </xf>
    <xf numFmtId="0" fontId="24" fillId="2" borderId="5" xfId="1" applyFont="1" applyFill="1" applyBorder="1" applyAlignment="1">
      <alignment horizontal="center" vertical="center" wrapText="1"/>
    </xf>
    <xf numFmtId="0" fontId="8" fillId="2" borderId="1" xfId="1" applyFont="1" applyFill="1" applyBorder="1" applyAlignment="1">
      <alignment vertical="center" wrapText="1"/>
    </xf>
    <xf numFmtId="0" fontId="3" fillId="2" borderId="1" xfId="1" applyFont="1" applyFill="1" applyBorder="1" applyAlignment="1">
      <alignment vertical="center" wrapText="1"/>
    </xf>
    <xf numFmtId="0" fontId="8" fillId="2" borderId="5" xfId="1" applyFont="1" applyFill="1" applyBorder="1" applyAlignment="1">
      <alignment vertical="center" wrapText="1"/>
    </xf>
    <xf numFmtId="0" fontId="1" fillId="2" borderId="5" xfId="1" applyFont="1" applyFill="1" applyBorder="1" applyAlignment="1">
      <alignment vertical="center" wrapText="1"/>
    </xf>
    <xf numFmtId="0" fontId="2" fillId="2" borderId="5" xfId="1" applyFill="1" applyBorder="1" applyAlignment="1">
      <alignment vertical="center" wrapText="1"/>
    </xf>
    <xf numFmtId="0" fontId="1" fillId="2" borderId="7" xfId="1" applyFont="1" applyFill="1" applyBorder="1" applyAlignment="1">
      <alignment horizontal="center" vertical="center"/>
    </xf>
    <xf numFmtId="0" fontId="8" fillId="2" borderId="9" xfId="1" applyFont="1" applyFill="1" applyBorder="1" applyAlignment="1">
      <alignment vertical="center" wrapText="1"/>
    </xf>
    <xf numFmtId="0" fontId="3" fillId="2" borderId="7" xfId="1" applyFont="1" applyFill="1" applyBorder="1" applyAlignment="1">
      <alignment horizontal="center" vertical="center" wrapText="1"/>
    </xf>
    <xf numFmtId="0" fontId="25" fillId="2" borderId="0" xfId="1" applyFont="1" applyFill="1"/>
    <xf numFmtId="0" fontId="14" fillId="2" borderId="1" xfId="1" applyFont="1" applyFill="1" applyBorder="1" applyAlignment="1">
      <alignment vertical="center" wrapText="1"/>
    </xf>
    <xf numFmtId="0" fontId="4" fillId="2" borderId="5" xfId="1" applyFont="1" applyFill="1" applyBorder="1" applyAlignment="1">
      <alignment vertical="center" wrapText="1"/>
    </xf>
    <xf numFmtId="0" fontId="8" fillId="2" borderId="1" xfId="1" applyFont="1" applyFill="1" applyBorder="1" applyAlignment="1">
      <alignment horizontal="left" vertical="center" wrapText="1"/>
    </xf>
    <xf numFmtId="0" fontId="2" fillId="0" borderId="0" xfId="1" applyAlignment="1">
      <alignment horizontal="center" wrapText="1"/>
    </xf>
    <xf numFmtId="0" fontId="6" fillId="0" borderId="0" xfId="1" applyFont="1" applyAlignment="1">
      <alignment horizontal="center" wrapText="1"/>
    </xf>
    <xf numFmtId="0" fontId="7" fillId="0" borderId="0" xfId="1" applyFont="1" applyAlignment="1">
      <alignment horizontal="center" wrapText="1"/>
    </xf>
    <xf numFmtId="0" fontId="11" fillId="0" borderId="0" xfId="1" applyFont="1" applyAlignment="1">
      <alignment horizontal="center" wrapText="1"/>
    </xf>
    <xf numFmtId="0" fontId="2" fillId="2" borderId="0" xfId="1" applyFill="1" applyAlignment="1">
      <alignment horizontal="center" wrapText="1"/>
    </xf>
    <xf numFmtId="0" fontId="2" fillId="2" borderId="1" xfId="1" applyFill="1" applyBorder="1" applyAlignment="1">
      <alignment horizontal="center" vertical="center" wrapText="1"/>
    </xf>
    <xf numFmtId="0" fontId="2" fillId="0" borderId="1" xfId="1" applyBorder="1" applyAlignment="1">
      <alignment horizontal="left" vertical="center" wrapText="1"/>
    </xf>
    <xf numFmtId="0" fontId="2" fillId="2" borderId="0" xfId="1" applyFill="1" applyAlignment="1">
      <alignment horizontal="center" vertical="center"/>
    </xf>
    <xf numFmtId="0" fontId="8" fillId="2" borderId="0" xfId="0" applyFont="1" applyFill="1" applyAlignment="1">
      <alignment horizontal="left" vertical="center" wrapText="1"/>
    </xf>
    <xf numFmtId="0" fontId="4" fillId="2" borderId="1" xfId="1" applyFont="1" applyFill="1" applyBorder="1" applyAlignment="1">
      <alignment vertical="center" wrapText="1"/>
    </xf>
    <xf numFmtId="0" fontId="4" fillId="2" borderId="1" xfId="0" applyFont="1" applyFill="1" applyBorder="1" applyAlignment="1">
      <alignment vertical="center" wrapText="1"/>
    </xf>
    <xf numFmtId="0" fontId="8" fillId="0" borderId="10" xfId="1" applyFont="1" applyBorder="1" applyAlignment="1">
      <alignment horizontal="center" vertical="center" wrapText="1"/>
    </xf>
    <xf numFmtId="0" fontId="1" fillId="0" borderId="10" xfId="1" applyFont="1" applyBorder="1" applyAlignment="1">
      <alignment horizontal="center" vertical="center" wrapText="1"/>
    </xf>
    <xf numFmtId="0" fontId="8" fillId="0" borderId="2" xfId="1" applyFont="1" applyBorder="1" applyAlignment="1">
      <alignment horizontal="center" vertical="center" wrapText="1"/>
    </xf>
    <xf numFmtId="0" fontId="1" fillId="0" borderId="2" xfId="1" applyFont="1" applyBorder="1" applyAlignment="1">
      <alignment horizontal="center" vertical="center" wrapText="1"/>
    </xf>
    <xf numFmtId="0" fontId="3" fillId="2" borderId="4" xfId="1" applyFont="1" applyFill="1" applyBorder="1" applyAlignment="1">
      <alignment horizontal="center" vertical="center" wrapText="1"/>
    </xf>
    <xf numFmtId="0" fontId="1" fillId="0" borderId="0" xfId="1" applyFont="1" applyAlignment="1">
      <alignment horizontal="center" vertical="center"/>
    </xf>
    <xf numFmtId="0" fontId="1" fillId="2" borderId="0" xfId="1" applyFont="1" applyFill="1" applyAlignment="1">
      <alignment horizontal="center" vertical="center"/>
    </xf>
    <xf numFmtId="0" fontId="3" fillId="3" borderId="2" xfId="1" applyFont="1" applyFill="1" applyBorder="1" applyAlignment="1">
      <alignment vertical="center" wrapText="1"/>
    </xf>
    <xf numFmtId="0" fontId="8" fillId="0" borderId="1" xfId="1" applyFont="1" applyBorder="1" applyAlignment="1">
      <alignment horizontal="left" vertical="center" wrapText="1"/>
    </xf>
    <xf numFmtId="0" fontId="3" fillId="3" borderId="1" xfId="1" applyFont="1" applyFill="1" applyBorder="1" applyAlignment="1">
      <alignment vertical="center" wrapText="1"/>
    </xf>
    <xf numFmtId="0" fontId="8" fillId="0" borderId="1" xfId="0" applyFont="1" applyBorder="1" applyAlignment="1">
      <alignment horizontal="left" vertical="center" wrapText="1"/>
    </xf>
    <xf numFmtId="0" fontId="29" fillId="0" borderId="1" xfId="0" applyFont="1" applyBorder="1" applyAlignment="1">
      <alignment horizontal="left" vertical="center" wrapText="1"/>
    </xf>
    <xf numFmtId="2" fontId="1" fillId="0" borderId="7" xfId="1" applyNumberFormat="1" applyFont="1" applyBorder="1" applyAlignment="1">
      <alignment horizontal="center" vertical="center"/>
    </xf>
    <xf numFmtId="0" fontId="8" fillId="0" borderId="0" xfId="1" applyFont="1" applyAlignment="1">
      <alignment horizontal="left"/>
    </xf>
    <xf numFmtId="0" fontId="4" fillId="5" borderId="1" xfId="1" applyFont="1" applyFill="1" applyBorder="1" applyAlignment="1">
      <alignment horizontal="left" vertical="center" wrapText="1"/>
    </xf>
    <xf numFmtId="0" fontId="11" fillId="0" borderId="0" xfId="1" applyFont="1" applyAlignment="1">
      <alignment wrapText="1"/>
    </xf>
    <xf numFmtId="0" fontId="4" fillId="7" borderId="1" xfId="1" applyFont="1" applyFill="1" applyBorder="1" applyAlignment="1">
      <alignment horizontal="left" vertical="center" wrapText="1"/>
    </xf>
    <xf numFmtId="0" fontId="1" fillId="2" borderId="1" xfId="1" applyFont="1" applyFill="1" applyBorder="1" applyAlignment="1">
      <alignment horizontal="center" vertical="center" wrapText="1"/>
    </xf>
    <xf numFmtId="0" fontId="1" fillId="0" borderId="7" xfId="1" applyFont="1" applyBorder="1" applyAlignment="1">
      <alignment horizontal="center" vertical="center" wrapText="1"/>
    </xf>
    <xf numFmtId="0" fontId="8" fillId="0" borderId="0" xfId="1" applyFont="1" applyAlignment="1">
      <alignment horizontal="center" vertical="center"/>
    </xf>
    <xf numFmtId="0" fontId="2" fillId="0" borderId="0" xfId="1" applyAlignment="1">
      <alignment horizontal="center" vertical="center"/>
    </xf>
    <xf numFmtId="0" fontId="25" fillId="0" borderId="0" xfId="1" applyFont="1" applyAlignment="1">
      <alignment horizontal="left"/>
    </xf>
    <xf numFmtId="0" fontId="14" fillId="2" borderId="11" xfId="0" applyFont="1" applyFill="1" applyBorder="1" applyAlignment="1">
      <alignment horizontal="left" vertical="center" wrapText="1"/>
    </xf>
    <xf numFmtId="0" fontId="25" fillId="2" borderId="0" xfId="1" applyFont="1" applyFill="1" applyAlignment="1">
      <alignment horizontal="left"/>
    </xf>
    <xf numFmtId="2" fontId="0" fillId="0" borderId="1" xfId="0" applyNumberFormat="1" applyBorder="1" applyAlignment="1">
      <alignment horizontal="center" vertical="center"/>
    </xf>
    <xf numFmtId="0" fontId="0" fillId="0" borderId="1" xfId="0" applyBorder="1" applyAlignment="1">
      <alignment wrapText="1"/>
    </xf>
    <xf numFmtId="2" fontId="1" fillId="2" borderId="7" xfId="1" applyNumberFormat="1" applyFont="1" applyFill="1" applyBorder="1" applyAlignment="1">
      <alignment horizontal="center" vertical="center"/>
    </xf>
    <xf numFmtId="0" fontId="0" fillId="2" borderId="1" xfId="0" applyFill="1" applyBorder="1" applyAlignment="1">
      <alignment vertical="center" wrapText="1"/>
    </xf>
    <xf numFmtId="0" fontId="0" fillId="2" borderId="0" xfId="0" applyFill="1"/>
    <xf numFmtId="2" fontId="1" fillId="2" borderId="1" xfId="1" applyNumberFormat="1" applyFont="1" applyFill="1" applyBorder="1" applyAlignment="1">
      <alignment horizontal="center" vertical="center"/>
    </xf>
    <xf numFmtId="0" fontId="36" fillId="2" borderId="1" xfId="1" applyFont="1" applyFill="1" applyBorder="1" applyAlignment="1">
      <alignment vertical="center" wrapText="1"/>
    </xf>
    <xf numFmtId="0" fontId="2" fillId="2" borderId="5" xfId="1" applyFill="1" applyBorder="1" applyAlignment="1">
      <alignment horizontal="center" vertical="center" wrapText="1"/>
    </xf>
    <xf numFmtId="0" fontId="35" fillId="2" borderId="1" xfId="1" applyFont="1" applyFill="1" applyBorder="1" applyAlignment="1">
      <alignment vertical="center" wrapText="1"/>
    </xf>
    <xf numFmtId="0" fontId="21" fillId="2" borderId="1" xfId="1" applyFont="1" applyFill="1" applyBorder="1" applyAlignment="1">
      <alignment vertical="center" wrapText="1"/>
    </xf>
    <xf numFmtId="0" fontId="37" fillId="0" borderId="0" xfId="1" applyFont="1" applyAlignment="1">
      <alignment wrapText="1"/>
    </xf>
    <xf numFmtId="0" fontId="4" fillId="0" borderId="0" xfId="1" applyFont="1" applyAlignment="1">
      <alignment wrapText="1"/>
    </xf>
    <xf numFmtId="0" fontId="8" fillId="0" borderId="0" xfId="1" applyFont="1" applyAlignment="1">
      <alignment wrapText="1"/>
    </xf>
    <xf numFmtId="0" fontId="38" fillId="0" borderId="0" xfId="1" applyFont="1" applyAlignment="1">
      <alignment wrapText="1"/>
    </xf>
    <xf numFmtId="0" fontId="4" fillId="0" borderId="0" xfId="1" applyFont="1" applyAlignment="1">
      <alignment horizontal="center" vertical="center" wrapText="1"/>
    </xf>
    <xf numFmtId="0" fontId="37" fillId="0" borderId="0" xfId="1" applyFont="1"/>
    <xf numFmtId="0" fontId="8" fillId="0" borderId="0" xfId="1" applyFont="1" applyAlignment="1">
      <alignment horizontal="center" vertical="center" wrapText="1"/>
    </xf>
    <xf numFmtId="0" fontId="4" fillId="9" borderId="5" xfId="1" applyFont="1" applyFill="1" applyBorder="1" applyAlignment="1">
      <alignment horizontal="center" vertical="center" wrapText="1"/>
    </xf>
    <xf numFmtId="0" fontId="4" fillId="9" borderId="1" xfId="1" applyFont="1" applyFill="1" applyBorder="1" applyAlignment="1">
      <alignment horizontal="center" vertical="center" wrapText="1"/>
    </xf>
    <xf numFmtId="0" fontId="8" fillId="2" borderId="5" xfId="1" applyFont="1" applyFill="1" applyBorder="1" applyAlignment="1">
      <alignment horizontal="center" vertical="center"/>
    </xf>
    <xf numFmtId="0" fontId="8" fillId="2" borderId="1" xfId="1" applyFont="1" applyFill="1" applyBorder="1" applyAlignment="1">
      <alignment horizontal="center" vertical="center"/>
    </xf>
    <xf numFmtId="0" fontId="41" fillId="2" borderId="5" xfId="1" applyFont="1" applyFill="1" applyBorder="1" applyAlignment="1">
      <alignment horizontal="center" vertical="center" wrapText="1"/>
    </xf>
    <xf numFmtId="0" fontId="25" fillId="2" borderId="5" xfId="1" applyFont="1" applyFill="1" applyBorder="1" applyAlignment="1">
      <alignment vertical="center" wrapText="1"/>
    </xf>
    <xf numFmtId="0" fontId="4" fillId="2" borderId="1" xfId="1" applyFont="1" applyFill="1" applyBorder="1" applyAlignment="1">
      <alignment horizontal="left" vertical="center" wrapText="1"/>
    </xf>
    <xf numFmtId="0" fontId="41" fillId="2" borderId="1" xfId="1" applyFont="1" applyFill="1" applyBorder="1" applyAlignment="1">
      <alignment horizontal="center" vertical="center" wrapText="1"/>
    </xf>
    <xf numFmtId="0" fontId="8" fillId="2" borderId="7" xfId="1" applyFont="1" applyFill="1" applyBorder="1" applyAlignment="1">
      <alignment horizontal="center" vertical="center"/>
    </xf>
    <xf numFmtId="0" fontId="4" fillId="2" borderId="7" xfId="1" applyFont="1" applyFill="1" applyBorder="1" applyAlignment="1">
      <alignment horizontal="left" vertical="center" wrapText="1"/>
    </xf>
    <xf numFmtId="0" fontId="8" fillId="2" borderId="7" xfId="1" applyFont="1" applyFill="1" applyBorder="1" applyAlignment="1">
      <alignment vertical="center" wrapText="1"/>
    </xf>
    <xf numFmtId="0" fontId="41" fillId="2" borderId="7" xfId="1" applyFont="1" applyFill="1" applyBorder="1" applyAlignment="1">
      <alignment horizontal="center" vertical="center" wrapText="1"/>
    </xf>
    <xf numFmtId="0" fontId="25" fillId="2" borderId="7" xfId="1" applyFont="1" applyFill="1" applyBorder="1" applyAlignment="1">
      <alignment vertical="center" wrapText="1"/>
    </xf>
    <xf numFmtId="0" fontId="4" fillId="2" borderId="7" xfId="1" applyFont="1" applyFill="1" applyBorder="1" applyAlignment="1">
      <alignment horizontal="center" vertical="center" wrapText="1"/>
    </xf>
    <xf numFmtId="0" fontId="25" fillId="2" borderId="5" xfId="1" applyFont="1" applyFill="1" applyBorder="1" applyAlignment="1">
      <alignment horizontal="center" vertical="center" wrapText="1"/>
    </xf>
    <xf numFmtId="0" fontId="25" fillId="2" borderId="1" xfId="1" applyFont="1" applyFill="1" applyBorder="1" applyAlignment="1">
      <alignment horizontal="center" vertical="center" wrapText="1"/>
    </xf>
    <xf numFmtId="0" fontId="37" fillId="2" borderId="0" xfId="1" applyFont="1" applyFill="1" applyAlignment="1">
      <alignment wrapText="1"/>
    </xf>
    <xf numFmtId="0" fontId="38" fillId="2" borderId="0" xfId="1" applyFont="1" applyFill="1" applyAlignment="1">
      <alignment wrapText="1"/>
    </xf>
    <xf numFmtId="0" fontId="37" fillId="2" borderId="0" xfId="1" applyFont="1" applyFill="1"/>
    <xf numFmtId="0" fontId="25" fillId="2" borderId="1" xfId="1" applyFont="1" applyFill="1" applyBorder="1" applyAlignment="1">
      <alignment vertical="center" wrapText="1"/>
    </xf>
    <xf numFmtId="0" fontId="8" fillId="2" borderId="6" xfId="0" applyFont="1" applyFill="1" applyBorder="1" applyAlignment="1">
      <alignment horizontal="left" vertical="center" wrapText="1"/>
    </xf>
    <xf numFmtId="0" fontId="15" fillId="2" borderId="5" xfId="0" applyFont="1" applyFill="1" applyBorder="1" applyAlignment="1">
      <alignment horizontal="left" vertical="center" wrapText="1"/>
    </xf>
    <xf numFmtId="17" fontId="41" fillId="2" borderId="5" xfId="1"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0" fontId="34" fillId="0" borderId="0" xfId="1" applyFont="1" applyAlignment="1">
      <alignment horizontal="center" vertical="center"/>
    </xf>
    <xf numFmtId="0" fontId="34" fillId="0" borderId="0" xfId="1" applyFont="1" applyAlignment="1">
      <alignment horizontal="center" vertical="center" wrapText="1"/>
    </xf>
    <xf numFmtId="0" fontId="8" fillId="0" borderId="7" xfId="1" applyFont="1" applyBorder="1" applyAlignment="1">
      <alignment horizontal="center" vertical="center" wrapText="1"/>
    </xf>
    <xf numFmtId="0" fontId="25" fillId="0" borderId="0" xfId="1" applyFont="1" applyAlignment="1">
      <alignment horizontal="center" vertical="center"/>
    </xf>
    <xf numFmtId="0" fontId="25" fillId="0" borderId="0" xfId="1" applyFont="1" applyAlignment="1">
      <alignment wrapText="1"/>
    </xf>
    <xf numFmtId="0" fontId="15" fillId="2" borderId="11" xfId="0" applyFont="1" applyFill="1" applyBorder="1" applyAlignment="1">
      <alignment horizontal="left" vertical="center" wrapText="1"/>
    </xf>
    <xf numFmtId="14" fontId="2" fillId="0" borderId="0" xfId="1" applyNumberFormat="1" applyAlignment="1">
      <alignment wrapText="1"/>
    </xf>
    <xf numFmtId="14" fontId="25" fillId="0" borderId="0" xfId="1" applyNumberFormat="1" applyFont="1" applyAlignment="1">
      <alignment wrapText="1"/>
    </xf>
    <xf numFmtId="14" fontId="25" fillId="0" borderId="0" xfId="1" applyNumberFormat="1" applyFont="1"/>
    <xf numFmtId="0" fontId="25" fillId="2" borderId="0" xfId="1" applyFont="1" applyFill="1" applyAlignment="1">
      <alignment wrapText="1"/>
    </xf>
    <xf numFmtId="0" fontId="39" fillId="0" borderId="0" xfId="0" applyFont="1"/>
    <xf numFmtId="0" fontId="39" fillId="2" borderId="1" xfId="0" applyFont="1" applyFill="1" applyBorder="1" applyAlignment="1">
      <alignment vertical="center" wrapText="1"/>
    </xf>
    <xf numFmtId="0" fontId="39" fillId="2" borderId="0" xfId="0" applyFont="1" applyFill="1"/>
    <xf numFmtId="0" fontId="15" fillId="2" borderId="6" xfId="0" applyFont="1" applyFill="1" applyBorder="1" applyAlignment="1">
      <alignment horizontal="left" vertical="center" wrapText="1"/>
    </xf>
    <xf numFmtId="2" fontId="8" fillId="2" borderId="1" xfId="1" applyNumberFormat="1" applyFont="1" applyFill="1" applyBorder="1" applyAlignment="1">
      <alignment horizontal="center" vertical="center"/>
    </xf>
    <xf numFmtId="0" fontId="25" fillId="0" borderId="0" xfId="1" applyFont="1" applyAlignment="1">
      <alignment vertical="center" wrapText="1"/>
    </xf>
    <xf numFmtId="0" fontId="37" fillId="0" borderId="0" xfId="1" applyFont="1" applyAlignment="1">
      <alignment vertical="center" wrapText="1"/>
    </xf>
    <xf numFmtId="0" fontId="38" fillId="0" borderId="0" xfId="1" applyFont="1" applyAlignment="1">
      <alignment vertical="center" wrapText="1"/>
    </xf>
    <xf numFmtId="0" fontId="15" fillId="2" borderId="1" xfId="0" applyFont="1" applyFill="1" applyBorder="1" applyAlignment="1">
      <alignment vertical="center" wrapText="1"/>
    </xf>
    <xf numFmtId="0" fontId="25" fillId="2" borderId="0" xfId="1" applyFont="1" applyFill="1" applyAlignment="1">
      <alignment vertical="center" wrapText="1"/>
    </xf>
    <xf numFmtId="0" fontId="25" fillId="0" borderId="0" xfId="1" applyFont="1" applyAlignment="1">
      <alignment horizontal="left" vertical="center" wrapText="1"/>
    </xf>
    <xf numFmtId="0" fontId="37" fillId="0" borderId="0" xfId="1" applyFont="1" applyAlignment="1">
      <alignment horizontal="left" vertical="center" wrapText="1"/>
    </xf>
    <xf numFmtId="0" fontId="38" fillId="0" borderId="0" xfId="1" applyFont="1" applyAlignment="1">
      <alignment horizontal="left" vertical="center" wrapText="1"/>
    </xf>
    <xf numFmtId="0" fontId="25" fillId="2" borderId="1" xfId="1" applyFont="1" applyFill="1" applyBorder="1" applyAlignment="1">
      <alignment horizontal="left" vertical="center" wrapText="1"/>
    </xf>
    <xf numFmtId="0" fontId="25" fillId="2" borderId="0" xfId="1" applyFont="1" applyFill="1" applyAlignment="1">
      <alignment horizontal="left" vertical="center" wrapText="1"/>
    </xf>
    <xf numFmtId="14" fontId="1" fillId="0" borderId="0" xfId="1" applyNumberFormat="1" applyFont="1" applyAlignment="1">
      <alignment horizontal="left" vertical="center"/>
    </xf>
    <xf numFmtId="14" fontId="8" fillId="0" borderId="0" xfId="1" applyNumberFormat="1" applyFont="1" applyAlignment="1">
      <alignment horizontal="left" vertical="center"/>
    </xf>
    <xf numFmtId="14" fontId="2" fillId="0" borderId="0" xfId="1" applyNumberFormat="1"/>
    <xf numFmtId="14" fontId="39" fillId="0" borderId="0" xfId="0" applyNumberFormat="1" applyFont="1"/>
    <xf numFmtId="14" fontId="1" fillId="0" borderId="0" xfId="0" applyNumberFormat="1" applyFont="1" applyAlignment="1">
      <alignment horizontal="left"/>
    </xf>
    <xf numFmtId="14" fontId="8" fillId="0" borderId="0" xfId="0" applyNumberFormat="1" applyFont="1" applyAlignment="1">
      <alignment horizontal="left"/>
    </xf>
    <xf numFmtId="14" fontId="0" fillId="0" borderId="0" xfId="0" applyNumberFormat="1"/>
    <xf numFmtId="0" fontId="4" fillId="8" borderId="2" xfId="1" applyFont="1" applyFill="1" applyBorder="1" applyAlignment="1">
      <alignment horizontal="center" vertical="center" wrapText="1"/>
    </xf>
    <xf numFmtId="0" fontId="4" fillId="8" borderId="3" xfId="1" applyFont="1" applyFill="1" applyBorder="1" applyAlignment="1">
      <alignment horizontal="center" vertical="center" wrapText="1"/>
    </xf>
    <xf numFmtId="0" fontId="4" fillId="8" borderId="4" xfId="1" applyFont="1" applyFill="1" applyBorder="1" applyAlignment="1">
      <alignment horizontal="center" vertical="center" wrapText="1"/>
    </xf>
    <xf numFmtId="0" fontId="26" fillId="9" borderId="1" xfId="1" applyFont="1" applyFill="1" applyBorder="1" applyAlignment="1">
      <alignment horizontal="center" vertical="center" wrapText="1"/>
    </xf>
    <xf numFmtId="0" fontId="4" fillId="8" borderId="1" xfId="1" applyFont="1" applyFill="1" applyBorder="1" applyAlignment="1">
      <alignment horizontal="center" vertical="center" wrapText="1"/>
    </xf>
    <xf numFmtId="0" fontId="4" fillId="6" borderId="1" xfId="1" applyFont="1" applyFill="1" applyBorder="1" applyAlignment="1">
      <alignment horizontal="center" vertical="center" wrapText="1"/>
    </xf>
    <xf numFmtId="0" fontId="0" fillId="8" borderId="1" xfId="0" applyFill="1" applyBorder="1" applyAlignment="1">
      <alignment horizontal="center" vertical="center" wrapText="1"/>
    </xf>
    <xf numFmtId="0" fontId="0" fillId="6" borderId="1" xfId="0" applyFill="1" applyBorder="1" applyAlignment="1">
      <alignment horizontal="center" vertical="center" wrapText="1"/>
    </xf>
    <xf numFmtId="0" fontId="4" fillId="8" borderId="1" xfId="1" applyFont="1" applyFill="1" applyBorder="1" applyAlignment="1">
      <alignment horizontal="center" wrapText="1"/>
    </xf>
    <xf numFmtId="0" fontId="4" fillId="8" borderId="4" xfId="1" applyFont="1" applyFill="1" applyBorder="1" applyAlignment="1">
      <alignment horizontal="center" wrapText="1"/>
    </xf>
    <xf numFmtId="0" fontId="3" fillId="5" borderId="2" xfId="1" applyFont="1" applyFill="1" applyBorder="1" applyAlignment="1">
      <alignment horizontal="center" vertical="center" wrapText="1"/>
    </xf>
    <xf numFmtId="0" fontId="1" fillId="5" borderId="4" xfId="1" applyFont="1" applyFill="1" applyBorder="1" applyAlignment="1">
      <alignment horizontal="center" vertical="center" wrapText="1"/>
    </xf>
    <xf numFmtId="0" fontId="3" fillId="4" borderId="2" xfId="1" applyFont="1" applyFill="1" applyBorder="1" applyAlignment="1">
      <alignment horizontal="center" vertical="center"/>
    </xf>
    <xf numFmtId="0" fontId="1" fillId="4" borderId="4" xfId="1" applyFont="1" applyFill="1" applyBorder="1" applyAlignment="1">
      <alignment horizontal="center" vertical="center"/>
    </xf>
    <xf numFmtId="0" fontId="3" fillId="5" borderId="4" xfId="1" applyFont="1" applyFill="1" applyBorder="1" applyAlignment="1">
      <alignment horizontal="center" vertical="center" wrapText="1"/>
    </xf>
    <xf numFmtId="0" fontId="3" fillId="4" borderId="2"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0" fillId="6" borderId="3" xfId="0" applyFill="1" applyBorder="1" applyAlignment="1">
      <alignment horizontal="center" vertical="center" wrapText="1"/>
    </xf>
    <xf numFmtId="0" fontId="0" fillId="8" borderId="3" xfId="0" applyFill="1" applyBorder="1" applyAlignment="1">
      <alignment horizontal="center" vertical="center" wrapText="1"/>
    </xf>
    <xf numFmtId="0" fontId="0" fillId="8" borderId="4" xfId="0" applyFill="1" applyBorder="1" applyAlignment="1">
      <alignment horizontal="center" vertical="center" wrapText="1"/>
    </xf>
    <xf numFmtId="0" fontId="4" fillId="6" borderId="3" xfId="1" applyFont="1" applyFill="1" applyBorder="1" applyAlignment="1">
      <alignment horizontal="center" vertical="center" wrapText="1"/>
    </xf>
    <xf numFmtId="0" fontId="26" fillId="9" borderId="5" xfId="1" applyFont="1" applyFill="1" applyBorder="1" applyAlignment="1">
      <alignment horizontal="center" vertical="center" wrapText="1"/>
    </xf>
    <xf numFmtId="0" fontId="40" fillId="9" borderId="1"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8" fillId="5" borderId="4" xfId="1" applyFont="1" applyFill="1" applyBorder="1" applyAlignment="1">
      <alignment horizontal="center" vertical="center" wrapText="1"/>
    </xf>
    <xf numFmtId="0" fontId="4" fillId="5" borderId="4" xfId="1" applyFont="1" applyFill="1" applyBorder="1" applyAlignment="1">
      <alignment horizontal="center" vertical="center" wrapText="1"/>
    </xf>
    <xf numFmtId="0" fontId="4" fillId="4" borderId="2" xfId="1" applyFont="1" applyFill="1" applyBorder="1" applyAlignment="1">
      <alignment horizontal="center" vertical="center"/>
    </xf>
    <xf numFmtId="0" fontId="8" fillId="4" borderId="4" xfId="1" applyFont="1" applyFill="1" applyBorder="1" applyAlignment="1">
      <alignment horizontal="center" vertical="center"/>
    </xf>
    <xf numFmtId="0" fontId="4" fillId="4" borderId="2" xfId="1" applyFont="1" applyFill="1" applyBorder="1" applyAlignment="1">
      <alignment horizontal="center" vertical="center" wrapText="1"/>
    </xf>
    <xf numFmtId="0" fontId="4" fillId="4" borderId="4" xfId="1" applyFont="1" applyFill="1" applyBorder="1" applyAlignment="1">
      <alignment horizontal="center" vertical="center" wrapText="1"/>
    </xf>
    <xf numFmtId="0" fontId="39" fillId="6" borderId="3" xfId="0" applyFont="1" applyFill="1" applyBorder="1" applyAlignment="1">
      <alignment horizontal="center" vertical="center" wrapText="1"/>
    </xf>
    <xf numFmtId="0" fontId="39" fillId="8" borderId="3" xfId="0" applyFont="1" applyFill="1" applyBorder="1" applyAlignment="1">
      <alignment horizontal="center" vertical="center" wrapText="1"/>
    </xf>
    <xf numFmtId="0" fontId="39" fillId="8" borderId="4" xfId="0" applyFont="1" applyFill="1" applyBorder="1" applyAlignment="1">
      <alignment horizontal="center" vertical="center" wrapText="1"/>
    </xf>
    <xf numFmtId="0" fontId="3" fillId="3" borderId="2" xfId="1" applyFont="1" applyFill="1" applyBorder="1" applyAlignment="1">
      <alignment horizontal="center" vertical="center"/>
    </xf>
    <xf numFmtId="0" fontId="1" fillId="3" borderId="4" xfId="1" applyFont="1" applyFill="1" applyBorder="1" applyAlignment="1">
      <alignment horizontal="center" vertical="center"/>
    </xf>
    <xf numFmtId="0" fontId="3" fillId="3" borderId="2" xfId="1" applyFont="1" applyFill="1" applyBorder="1" applyAlignment="1">
      <alignment horizontal="center" vertical="center" wrapText="1"/>
    </xf>
    <xf numFmtId="0" fontId="3" fillId="3" borderId="4" xfId="1" applyFont="1" applyFill="1" applyBorder="1" applyAlignment="1">
      <alignment horizontal="center" vertical="center" wrapText="1"/>
    </xf>
    <xf numFmtId="0" fontId="4" fillId="3" borderId="2" xfId="1" applyFont="1" applyFill="1" applyBorder="1" applyAlignment="1">
      <alignment horizontal="center" vertical="center"/>
    </xf>
    <xf numFmtId="0" fontId="8" fillId="3" borderId="4" xfId="1" applyFont="1" applyFill="1" applyBorder="1" applyAlignment="1">
      <alignment horizontal="center" vertical="center"/>
    </xf>
    <xf numFmtId="0" fontId="4" fillId="3" borderId="2"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2" fillId="9" borderId="1" xfId="1" applyFill="1" applyBorder="1" applyAlignment="1">
      <alignment horizontal="center" vertical="center" wrapText="1"/>
    </xf>
    <xf numFmtId="0" fontId="25" fillId="9" borderId="1" xfId="1" applyFont="1" applyFill="1" applyBorder="1" applyAlignment="1">
      <alignment horizontal="center" vertical="center" wrapText="1"/>
    </xf>
    <xf numFmtId="0" fontId="8" fillId="3" borderId="4"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8" fillId="3" borderId="1" xfId="1" applyFont="1" applyFill="1" applyBorder="1" applyAlignment="1">
      <alignment horizontal="center" vertical="center" wrapText="1"/>
    </xf>
    <xf numFmtId="0" fontId="39" fillId="6" borderId="1" xfId="0" applyFont="1" applyFill="1" applyBorder="1" applyAlignment="1">
      <alignment horizontal="center" vertical="center" wrapText="1"/>
    </xf>
    <xf numFmtId="0" fontId="39" fillId="8" borderId="1" xfId="0" applyFont="1" applyFill="1" applyBorder="1" applyAlignment="1">
      <alignment horizontal="center" vertical="center" wrapText="1"/>
    </xf>
    <xf numFmtId="0" fontId="4" fillId="8" borderId="7" xfId="1" applyFont="1" applyFill="1" applyBorder="1" applyAlignment="1">
      <alignment horizontal="center" wrapText="1"/>
    </xf>
    <xf numFmtId="0" fontId="4" fillId="8" borderId="12" xfId="1" applyFont="1" applyFill="1" applyBorder="1" applyAlignment="1">
      <alignment horizontal="center" wrapText="1"/>
    </xf>
    <xf numFmtId="0" fontId="45" fillId="9" borderId="1" xfId="0" applyFont="1" applyFill="1" applyBorder="1" applyAlignment="1">
      <alignment horizontal="center" vertical="center" wrapText="1"/>
    </xf>
    <xf numFmtId="0" fontId="33" fillId="9" borderId="1" xfId="0" applyFont="1" applyFill="1" applyBorder="1" applyAlignment="1">
      <alignment horizontal="center" vertical="center" wrapText="1"/>
    </xf>
    <xf numFmtId="0" fontId="2" fillId="0" borderId="1" xfId="1" applyBorder="1" applyAlignment="1">
      <alignment horizontal="center" vertical="center" wrapText="1"/>
    </xf>
  </cellXfs>
  <cellStyles count="2">
    <cellStyle name="Normal" xfId="0" builtinId="0"/>
    <cellStyle name="Normal 2" xfId="1" xr:uid="{00000000-0005-0000-0000-000002000000}"/>
  </cellStyles>
  <dxfs count="105">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mruColors>
      <color rgb="FFFF3300"/>
      <color rgb="FFC6EFCE"/>
      <color rgb="FFFFEB9C"/>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theme" Target="theme/theme1.xml"/><Relationship Id="rId55"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Secretaria/02.%20Iniciativas%20SNCA/02.%20Instrucciones%20y%20recomendaciones/2021/P284-2021-INI02%20Gu&#237;as%20Marco%20PRTR/CONTRATACI&#211;N%20Evaluaci&#243;n%20riesgo%20de%20fraude%20DGREGIO-UAFSE.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comunidades.ftfe.int/sites/comunidad4/AJ_DN_T_/AsesoriaJuridica/proyectosfundacion/Compliance/COMPLIANCE%20%202023/doc%20de%20trabajo/26%2006%202023/28%2006%202023%20Ciberseguridad.xlsx" TargetMode="External"/><Relationship Id="rId1" Type="http://schemas.openxmlformats.org/officeDocument/2006/relationships/externalLinkPath" Target="28%2006%202023%20Ciberseguridad.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comunidades.ftfe.int/sites/comunidad4/AJ_DN_T_/AsesoriaJuridica/proyectosfundacion/Plan%20de%20medidas%20antifraude/Evaluacion%20riesgos/Subvenciones%20y%20contrataciones-%20Riesgos%20y%20controles.xlsx" TargetMode="External"/><Relationship Id="rId1" Type="http://schemas.openxmlformats.org/officeDocument/2006/relationships/externalLinkPath" Target="/sites/comunidad4/AJ_DN_T_/AsesoriaJuridica/proyectosfundacion/Plan%20de%20medidas%20antifraude/Evaluacion%20riesgos/Subvenciones%20y%20contrataciones-%20Riesgos%20y%20controles.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fundae.sharepoint.com/sites/T_U_AsesoramientoJuridicoyDesarrolloNormativo-Juan/Documentos%20compartidos/Juan/Seguimiento/Dir.%20Econ&#243;mica/Copia%20de%20Mapa%20de%20riesgos%20de%20Contratacion%201%20al%205.xlsx" TargetMode="External"/><Relationship Id="rId1" Type="http://schemas.openxmlformats.org/officeDocument/2006/relationships/externalLinkPath" Target="/sites/T_U_AsesoramientoJuridicoyDesarrolloNormativo-Juan/Documentos%20compartidos/Juan/Seguimiento/Dir.%20Econ&#243;mica/Copia%20de%20Mapa%20de%20riesgos%20de%20Contratacion%201%20al%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ación"/>
      <sheetName val="PR1"/>
      <sheetName val="PR2"/>
      <sheetName val="PR3"/>
      <sheetName val="PR4"/>
      <sheetName val="PR5"/>
      <sheetName val="PR6"/>
      <sheetName val="PR7"/>
      <sheetName val="PR8"/>
      <sheetName val="PR9"/>
      <sheetName val="PRX"/>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R1"/>
      <sheetName val="SI.R2"/>
      <sheetName val="Hoja1"/>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ubvenciones (S)"/>
      <sheetName val="S.R1"/>
      <sheetName val="S.R2"/>
      <sheetName val="S.R3"/>
      <sheetName val="S.R4"/>
      <sheetName val="S.R5"/>
      <sheetName val="2. Contratación (C)"/>
      <sheetName val="C.R1"/>
      <sheetName val="C.R2"/>
      <sheetName val="C.R3"/>
      <sheetName val="C.R4"/>
      <sheetName val="C.R5"/>
      <sheetName val="C.R6"/>
      <sheetName val="C.R7"/>
      <sheetName val="C.R8"/>
      <sheetName val="C.R9"/>
      <sheetName val="C.R10"/>
      <sheetName val="C.R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O1p0Gohli0CydvhJKwS7tcT_3K0kHBlDrxBZehFPnYz5VqFABe88T5HaZi-uPK4b" itemId="014SFGTO7XIAUPNN7Z7BG3SRR4VFVS3VCM">
      <xxl21:absoluteUrl r:id="rId2"/>
    </xxl21:alternateUrls>
    <sheetNames>
      <sheetName val="2. Contratación (C)"/>
      <sheetName val="C.R1"/>
      <sheetName val="C.R2"/>
      <sheetName val="C.R3"/>
      <sheetName val="C.R4"/>
      <sheetName val="C.R5"/>
    </sheetNames>
    <sheetDataSet>
      <sheetData sheetId="0">
        <row r="6">
          <cell r="A6" t="str">
            <v>C.R1</v>
          </cell>
          <cell r="B6" t="str">
            <v xml:space="preserve">Limitación de la concurrencia </v>
          </cell>
          <cell r="C6" t="str">
            <v>Manipulación del procedimiento de preparación y/o adjudicación, limitándose el acceso a la contratación pública en condiciones de igualdad y no discriminación a todos los licitadores.</v>
          </cell>
        </row>
        <row r="7">
          <cell r="A7" t="str">
            <v>C.R2</v>
          </cell>
          <cell r="B7" t="str">
            <v>Prácticas colusorias en las ofertas</v>
          </cell>
          <cell r="C7" t="str">
            <v>Distintas empresas acuerdan en secreto manipular el proceso de licitación para limitar o eliminar la competencia entre ellas, por lo general con la finalidad de incrementar artificialmente los precios o reducir la calidad de los bienes o servicios.</v>
          </cell>
        </row>
        <row r="8">
          <cell r="A8" t="str">
            <v>C.R3</v>
          </cell>
          <cell r="B8" t="str">
            <v>Conflicto de interés</v>
          </cell>
          <cell r="C8" t="str">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ell>
        </row>
        <row r="9">
          <cell r="A9" t="str">
            <v>C.R4</v>
          </cell>
          <cell r="B9" t="str">
            <v xml:space="preserve">Manipulación en la valoración técnica o económica de las ofertas presentadas </v>
          </cell>
          <cell r="C9" t="str">
            <v>Manipulación del procedimiento de contratación en favor de un licitante o en detrimento de otro o varios.</v>
          </cell>
        </row>
        <row r="10">
          <cell r="A10" t="str">
            <v>C.R5</v>
          </cell>
          <cell r="B10" t="str">
            <v>Fraccionamiento fraudulento del contrato</v>
          </cell>
          <cell r="C10" t="str">
            <v>Fraccionamiento del contrato en dos o más procedimientos con idéntico adjudicatario evitando la utilización de un procedimiento que, en base a la cuantía total, hubiese requerido mayores garantías de concurrencia y de publicidad.</v>
          </cell>
        </row>
        <row r="11">
          <cell r="A11" t="str">
            <v>C.R6</v>
          </cell>
          <cell r="B11" t="str">
            <v>Incumplimientos en la formalización del contrato</v>
          </cell>
          <cell r="C11" t="str">
            <v>Irregularidades en la formalización del contrato de manera que no se ajusta con exactitud a las condiciones de la licitación o se alteran los términos de la adjudicación.</v>
          </cell>
        </row>
        <row r="12">
          <cell r="A12" t="str">
            <v>C.R7</v>
          </cell>
          <cell r="B12" t="str">
            <v>Incumplimientos o deficiencias en la ejecución del contrato</v>
          </cell>
          <cell r="C12" t="str">
            <v>El contratista incumple las especificaciones del contrato durante su ejecución</v>
          </cell>
        </row>
        <row r="13">
          <cell r="A13" t="str">
            <v>C.R8</v>
          </cell>
          <cell r="B13" t="str">
            <v xml:space="preserve">Falsedad documental </v>
          </cell>
          <cell r="C13" t="str">
            <v>El licitador incurre en falsedad para poder acceder al procedimiento de licitación y/o se aprecia falsedad en la documentación presentada para obtener el pago del precio.</v>
          </cell>
        </row>
        <row r="14">
          <cell r="A14" t="str">
            <v>C.R9</v>
          </cell>
          <cell r="B14" t="str">
            <v>Doble financiación</v>
          </cell>
          <cell r="C14" t="str">
            <v>Incumplimiento de la prohibición de doble financiación.</v>
          </cell>
        </row>
        <row r="15">
          <cell r="A15" t="str">
            <v>C.R10</v>
          </cell>
          <cell r="B15" t="str">
            <v xml:space="preserve">Incumplimiento de las obligaciones de información, comunicación y publicidad </v>
          </cell>
          <cell r="C15" t="str">
            <v>No se cumple lo estipulado en la normativa nacional o europea respecto a las obligaciones de información y publicidad.</v>
          </cell>
        </row>
        <row r="16">
          <cell r="A16" t="str">
            <v>C.R11</v>
          </cell>
          <cell r="B16" t="str">
            <v>Pérdida de pista de auditoría</v>
          </cell>
          <cell r="C16" t="str">
            <v>No se garantiza la conservación de toda la documentación y registros contables para disponer de una pista de auditoría adecuada</v>
          </cell>
        </row>
      </sheetData>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O63"/>
  <sheetViews>
    <sheetView zoomScaleNormal="100" zoomScalePageLayoutView="125" workbookViewId="0">
      <selection activeCell="C6" sqref="C6"/>
    </sheetView>
  </sheetViews>
  <sheetFormatPr baseColWidth="10" defaultColWidth="8.7109375" defaultRowHeight="15.75" x14ac:dyDescent="0.25"/>
  <cols>
    <col min="1" max="1" width="12.28515625" style="10" customWidth="1"/>
    <col min="2" max="2" width="42.42578125" style="11" customWidth="1"/>
    <col min="3" max="3" width="63" style="11" customWidth="1"/>
    <col min="4" max="4" width="13.140625" style="4" customWidth="1"/>
    <col min="5" max="5" width="13.42578125" style="4" customWidth="1"/>
    <col min="6" max="6" width="18.42578125" style="4" customWidth="1"/>
    <col min="7" max="16384" width="8.7109375" style="4"/>
  </cols>
  <sheetData>
    <row r="1" spans="1:41" ht="12.75" x14ac:dyDescent="0.2">
      <c r="A1" s="1"/>
      <c r="B1" s="2"/>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x14ac:dyDescent="0.25">
      <c r="A2" s="42" t="s">
        <v>0</v>
      </c>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12.75" x14ac:dyDescent="0.2">
      <c r="A3" s="1"/>
      <c r="B3" s="2"/>
      <c r="C3" s="2"/>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12.75" x14ac:dyDescent="0.2">
      <c r="A4" s="1"/>
      <c r="B4" s="2"/>
      <c r="C4" s="2"/>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1" s="6" customFormat="1" ht="38.25" customHeight="1" x14ac:dyDescent="0.2">
      <c r="A5" s="198" t="s">
        <v>1</v>
      </c>
      <c r="B5" s="199"/>
      <c r="C5" s="199"/>
      <c r="D5" s="198" t="s">
        <v>2</v>
      </c>
      <c r="E5" s="200"/>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1" s="8" customFormat="1" ht="48" x14ac:dyDescent="0.25">
      <c r="A6" s="36" t="s">
        <v>3</v>
      </c>
      <c r="B6" s="36" t="s">
        <v>4</v>
      </c>
      <c r="C6" s="36" t="s">
        <v>5</v>
      </c>
      <c r="D6" s="36" t="s">
        <v>6</v>
      </c>
      <c r="E6" s="36" t="s">
        <v>7</v>
      </c>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57" customHeight="1" x14ac:dyDescent="0.2">
      <c r="A7" s="38" t="s">
        <v>8</v>
      </c>
      <c r="B7" s="44" t="s">
        <v>9</v>
      </c>
      <c r="C7" s="101" t="s">
        <v>10</v>
      </c>
      <c r="D7" s="15">
        <v>1</v>
      </c>
      <c r="E7" s="15">
        <v>1</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1" ht="52.5" customHeight="1" x14ac:dyDescent="0.2">
      <c r="A8" s="38" t="s">
        <v>11</v>
      </c>
      <c r="B8" s="44" t="s">
        <v>12</v>
      </c>
      <c r="C8" s="101" t="s">
        <v>13</v>
      </c>
      <c r="D8" s="15">
        <v>3.33</v>
      </c>
      <c r="E8" s="15">
        <v>1.67</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row>
    <row r="9" spans="1:41" ht="54.6" customHeight="1" x14ac:dyDescent="0.2">
      <c r="A9" s="38" t="s">
        <v>14</v>
      </c>
      <c r="B9" s="47" t="s">
        <v>15</v>
      </c>
      <c r="C9" s="103" t="s">
        <v>16</v>
      </c>
      <c r="D9" s="15">
        <v>6</v>
      </c>
      <c r="E9" s="15">
        <v>3</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row>
    <row r="10" spans="1:41" ht="62.1" customHeight="1" x14ac:dyDescent="0.2">
      <c r="A10" s="38" t="s">
        <v>17</v>
      </c>
      <c r="B10" s="47" t="s">
        <v>18</v>
      </c>
      <c r="C10" s="103" t="s">
        <v>19</v>
      </c>
      <c r="D10" s="15">
        <v>3</v>
      </c>
      <c r="E10" s="15">
        <v>3</v>
      </c>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spans="1:41" ht="62.1" customHeight="1" x14ac:dyDescent="0.2">
      <c r="A11" s="38" t="s">
        <v>20</v>
      </c>
      <c r="B11" s="47" t="s">
        <v>21</v>
      </c>
      <c r="C11" s="103" t="s">
        <v>22</v>
      </c>
      <c r="D11" s="15">
        <v>3</v>
      </c>
      <c r="E11" s="15">
        <v>2</v>
      </c>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1" ht="43.5" customHeight="1" x14ac:dyDescent="0.2">
      <c r="A12" s="38" t="s">
        <v>23</v>
      </c>
      <c r="B12" s="19" t="s">
        <v>24</v>
      </c>
      <c r="C12" s="103" t="s">
        <v>25</v>
      </c>
      <c r="D12" s="15">
        <v>2.5</v>
      </c>
      <c r="E12" s="15">
        <v>2</v>
      </c>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spans="1:41" ht="41.25" customHeight="1" x14ac:dyDescent="0.2">
      <c r="A13" s="2"/>
      <c r="B13" s="2"/>
      <c r="C13" s="2"/>
      <c r="D13" s="15">
        <v>3.14</v>
      </c>
      <c r="E13" s="15">
        <v>2.11</v>
      </c>
      <c r="F13" s="19" t="s">
        <v>26</v>
      </c>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1" ht="12.75" x14ac:dyDescent="0.2">
      <c r="A14" s="193">
        <v>45825</v>
      </c>
      <c r="B14" s="2"/>
      <c r="C14" s="2"/>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1" ht="12.75" x14ac:dyDescent="0.2">
      <c r="A15" s="1"/>
      <c r="B15" s="2"/>
      <c r="C15" s="2"/>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1" ht="12.75" x14ac:dyDescent="0.2">
      <c r="A16" s="1"/>
      <c r="B16" s="2"/>
      <c r="C16" s="2"/>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row>
    <row r="17" spans="1:41" ht="12.75" x14ac:dyDescent="0.2">
      <c r="A17" s="1"/>
      <c r="B17" s="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row>
    <row r="18" spans="1:41" ht="12.75" x14ac:dyDescent="0.2">
      <c r="A18" s="1"/>
      <c r="B18" s="2"/>
      <c r="C18" s="2"/>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row>
    <row r="19" spans="1:41" ht="12.75" x14ac:dyDescent="0.2">
      <c r="A19" s="1"/>
      <c r="B19" s="2"/>
      <c r="C19" s="2"/>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row>
    <row r="20" spans="1:41" ht="12.75" x14ac:dyDescent="0.2">
      <c r="A20" s="1"/>
      <c r="B20" s="2"/>
      <c r="C20" s="2"/>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row>
    <row r="21" spans="1:41" ht="12.75" x14ac:dyDescent="0.2">
      <c r="A21" s="1"/>
      <c r="B21" s="2"/>
      <c r="C21" s="2"/>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row>
    <row r="22" spans="1:41" ht="12.75" x14ac:dyDescent="0.2">
      <c r="A22" s="1"/>
      <c r="B22" s="2"/>
      <c r="C22" s="2"/>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row>
    <row r="26" spans="1:41" hidden="1" x14ac:dyDescent="0.25"/>
    <row r="27" spans="1:41" hidden="1" x14ac:dyDescent="0.25"/>
    <row r="42" ht="15.75" hidden="1" customHeight="1" x14ac:dyDescent="0.25"/>
    <row r="43" ht="15.75" hidden="1" customHeight="1" x14ac:dyDescent="0.25"/>
    <row r="44" ht="15.75" hidden="1" customHeight="1" x14ac:dyDescent="0.25"/>
    <row r="45" ht="15.75" hidden="1" customHeight="1" x14ac:dyDescent="0.25"/>
    <row r="46" ht="15.75" hidden="1" customHeight="1" x14ac:dyDescent="0.25"/>
    <row r="47" ht="15.75" hidden="1" customHeight="1" x14ac:dyDescent="0.25"/>
    <row r="48" ht="15.75" hidden="1" customHeight="1" x14ac:dyDescent="0.25"/>
    <row r="49" ht="15.75" hidden="1" customHeight="1" x14ac:dyDescent="0.25"/>
    <row r="50" ht="15.75" hidden="1" customHeight="1" x14ac:dyDescent="0.25"/>
    <row r="51" ht="15.75" hidden="1" customHeight="1" x14ac:dyDescent="0.25"/>
    <row r="52" ht="15.75" hidden="1" customHeight="1" x14ac:dyDescent="0.25"/>
    <row r="53" ht="15.75" hidden="1" customHeight="1" x14ac:dyDescent="0.25"/>
    <row r="54" ht="15.75" hidden="1" customHeight="1" x14ac:dyDescent="0.25"/>
    <row r="55" ht="15.75" hidden="1" customHeight="1" x14ac:dyDescent="0.25"/>
    <row r="56" ht="15.75" hidden="1" customHeight="1" x14ac:dyDescent="0.25"/>
    <row r="57" ht="15.75" hidden="1" customHeight="1" x14ac:dyDescent="0.25"/>
    <row r="58" ht="15.75" hidden="1" customHeight="1" x14ac:dyDescent="0.25"/>
    <row r="59" ht="15.75" hidden="1" customHeight="1" x14ac:dyDescent="0.25"/>
    <row r="60" ht="15.75" hidden="1" customHeight="1" x14ac:dyDescent="0.25"/>
    <row r="61" ht="15.75" hidden="1" customHeight="1" x14ac:dyDescent="0.25"/>
    <row r="62" ht="15.75" hidden="1" customHeight="1" x14ac:dyDescent="0.25"/>
    <row r="63" ht="15.75" hidden="1" customHeight="1" x14ac:dyDescent="0.25"/>
  </sheetData>
  <mergeCells count="2">
    <mergeCell ref="A5:C5"/>
    <mergeCell ref="D5:E5"/>
  </mergeCells>
  <pageMargins left="0.70866141732283472" right="0.70866141732283472" top="0.74803149606299213" bottom="0.74803149606299213" header="0.31496062992125984" footer="0.31496062992125984"/>
  <pageSetup paperSize="8" fitToHeight="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71A6E-E887-4B49-8F91-1EBB357F2316}">
  <sheetPr>
    <tabColor theme="5" tint="0.39997558519241921"/>
    <pageSetUpPr fitToPage="1"/>
  </sheetPr>
  <dimension ref="A1:P14"/>
  <sheetViews>
    <sheetView topLeftCell="A16"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7109375" style="86"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c r="P3" s="158"/>
    </row>
    <row r="4" spans="1:16" s="138" customFormat="1" ht="15.75" x14ac:dyDescent="0.25">
      <c r="B4" s="139"/>
      <c r="C4" s="222" t="s">
        <v>3</v>
      </c>
      <c r="D4" s="223"/>
      <c r="E4" s="222" t="s">
        <v>4</v>
      </c>
      <c r="F4" s="224"/>
      <c r="G4" s="55" t="s">
        <v>5</v>
      </c>
      <c r="H4" s="136"/>
      <c r="I4" s="136"/>
      <c r="J4" s="136"/>
      <c r="K4" s="136"/>
      <c r="P4" s="159"/>
    </row>
    <row r="5" spans="1:16" s="140" customFormat="1" ht="54" customHeight="1" x14ac:dyDescent="0.2">
      <c r="B5" s="141"/>
      <c r="C5" s="236" t="str">
        <f>'[4]2. Contratación (C)'!A7</f>
        <v>C.R2</v>
      </c>
      <c r="D5" s="237"/>
      <c r="E5" s="238" t="str">
        <f>'[4]2. Contratación (C)'!B7</f>
        <v>Prácticas colusorias en las ofertas</v>
      </c>
      <c r="F5" s="239"/>
      <c r="G5" s="27" t="str">
        <f>'[4]2. Contratación (C)'!C7</f>
        <v>Distintas empresas acuerdan en secreto manipular el proceso de licitación para limitar o eliminar la competencia entre ellas, por lo general con la finalidad de incrementar artificialmente los precios o reducir la calidad de los bienes o servicios.</v>
      </c>
      <c r="H5" s="54"/>
      <c r="I5" s="54"/>
      <c r="J5" s="54"/>
      <c r="K5" s="54"/>
      <c r="P5" s="160"/>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161.1" customHeight="1" x14ac:dyDescent="0.2">
      <c r="A10" s="145" t="s">
        <v>180</v>
      </c>
      <c r="B10" s="31" t="s">
        <v>181</v>
      </c>
      <c r="C10" s="144">
        <v>2</v>
      </c>
      <c r="D10" s="144">
        <v>1</v>
      </c>
      <c r="E10" s="144">
        <f>C10*D10</f>
        <v>2</v>
      </c>
      <c r="F10" s="145" t="s">
        <v>182</v>
      </c>
      <c r="G10" s="45" t="s">
        <v>621</v>
      </c>
      <c r="H10" s="145">
        <v>2</v>
      </c>
      <c r="I10" s="145">
        <v>1</v>
      </c>
      <c r="J10" s="145">
        <f>H10*I10</f>
        <v>2</v>
      </c>
      <c r="K10" s="78" t="s">
        <v>183</v>
      </c>
      <c r="L10" s="149" t="s">
        <v>169</v>
      </c>
      <c r="M10" s="145">
        <v>2</v>
      </c>
      <c r="N10" s="145">
        <v>1</v>
      </c>
      <c r="O10" s="145">
        <f>M10*N10</f>
        <v>2</v>
      </c>
      <c r="P10" s="161" t="s">
        <v>184</v>
      </c>
    </row>
    <row r="11" spans="1:16" s="86" customFormat="1" ht="143.44999999999999" customHeight="1" x14ac:dyDescent="0.2">
      <c r="A11" s="145" t="s">
        <v>185</v>
      </c>
      <c r="B11" s="30" t="s">
        <v>622</v>
      </c>
      <c r="C11" s="144">
        <v>2</v>
      </c>
      <c r="D11" s="144">
        <v>2</v>
      </c>
      <c r="E11" s="144">
        <f t="shared" ref="E11:E12" si="0">C11*D11</f>
        <v>4</v>
      </c>
      <c r="F11" s="145" t="s">
        <v>186</v>
      </c>
      <c r="G11" s="45" t="s">
        <v>187</v>
      </c>
      <c r="H11" s="145">
        <v>2</v>
      </c>
      <c r="I11" s="145">
        <v>1</v>
      </c>
      <c r="J11" s="145">
        <f t="shared" ref="J11:J12" si="1">H11*I11</f>
        <v>2</v>
      </c>
      <c r="K11" s="78" t="s">
        <v>188</v>
      </c>
      <c r="L11" s="149" t="s">
        <v>169</v>
      </c>
      <c r="M11" s="145">
        <v>2</v>
      </c>
      <c r="N11" s="145">
        <v>1</v>
      </c>
      <c r="O11" s="145">
        <f t="shared" ref="O11:O12" si="2">M11*N11</f>
        <v>2</v>
      </c>
      <c r="P11" s="161" t="s">
        <v>184</v>
      </c>
    </row>
    <row r="12" spans="1:16" s="86" customFormat="1" ht="85.5" customHeight="1" x14ac:dyDescent="0.2">
      <c r="A12" s="145" t="s">
        <v>189</v>
      </c>
      <c r="B12" s="30" t="s">
        <v>623</v>
      </c>
      <c r="C12" s="145">
        <v>1</v>
      </c>
      <c r="D12" s="145">
        <v>1</v>
      </c>
      <c r="E12" s="144">
        <f t="shared" si="0"/>
        <v>1</v>
      </c>
      <c r="F12" s="145" t="s">
        <v>190</v>
      </c>
      <c r="G12" s="45" t="s">
        <v>191</v>
      </c>
      <c r="H12" s="145">
        <v>1</v>
      </c>
      <c r="I12" s="145">
        <v>1</v>
      </c>
      <c r="J12" s="145">
        <f t="shared" si="1"/>
        <v>1</v>
      </c>
      <c r="K12" s="78" t="s">
        <v>192</v>
      </c>
      <c r="L12" s="149" t="s">
        <v>169</v>
      </c>
      <c r="M12" s="145">
        <v>1</v>
      </c>
      <c r="N12" s="145">
        <v>1</v>
      </c>
      <c r="O12" s="145">
        <f t="shared" si="2"/>
        <v>1</v>
      </c>
      <c r="P12" s="161" t="s">
        <v>193</v>
      </c>
    </row>
    <row r="13" spans="1:16" s="86" customFormat="1" ht="48" customHeight="1" x14ac:dyDescent="0.2">
      <c r="D13" s="155" t="s">
        <v>59</v>
      </c>
      <c r="E13" s="145">
        <f>ROUND(SUM(E10:E12)/COUNT(C10:C12),2)</f>
        <v>2.33</v>
      </c>
      <c r="I13" s="155" t="s">
        <v>60</v>
      </c>
      <c r="J13" s="145">
        <f>ROUND(SUMIF(J10:J12,"&gt;0",J10:J12)/COUNT(J10:J12),2)</f>
        <v>1.67</v>
      </c>
      <c r="N13" s="155" t="s">
        <v>61</v>
      </c>
      <c r="O13" s="145">
        <f>ROUND(SUMIF(O10:O12,"&gt;0",O10:O12)/COUNT(O10:O12),2)</f>
        <v>1.67</v>
      </c>
    </row>
    <row r="14" spans="1:16" x14ac:dyDescent="0.2">
      <c r="A14" s="193">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2">
    <cfRule type="cellIs" dxfId="83" priority="1" operator="between">
      <formula>11</formula>
      <formula>25</formula>
    </cfRule>
    <cfRule type="cellIs" dxfId="82" priority="2" operator="between">
      <formula>6</formula>
      <formula>10</formula>
    </cfRule>
    <cfRule type="cellIs" dxfId="81" priority="3" operator="between">
      <formula>0</formula>
      <formula>5</formula>
    </cfRule>
  </conditionalFormatting>
  <dataValidations count="1">
    <dataValidation type="list" allowBlank="1" showInputMessage="1" showErrorMessage="1" sqref="C10:D12" xr:uid="{A59E6EAC-DD8B-49D1-ADE2-4B558CD32487}">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F50CB-0F80-495D-B64F-AF1B352F7A5E}">
  <sheetPr>
    <tabColor theme="5" tint="0.39997558519241921"/>
    <pageSetUpPr fitToPage="1"/>
  </sheetPr>
  <dimension ref="A1:P18"/>
  <sheetViews>
    <sheetView topLeftCell="A17" zoomScaleNormal="100" zoomScaleSheetLayoutView="115" workbookViewId="0">
      <selection activeCell="C6" sqref="C6"/>
    </sheetView>
  </sheetViews>
  <sheetFormatPr baseColWidth="10" defaultColWidth="8.7109375" defaultRowHeight="12.75" x14ac:dyDescent="0.2"/>
  <cols>
    <col min="1" max="1" width="12.7109375" style="58" customWidth="1"/>
    <col min="2" max="2" width="64.42578125" style="58" bestFit="1" customWidth="1"/>
    <col min="3" max="3" width="13.42578125" style="58" customWidth="1"/>
    <col min="4" max="4" width="14.140625" style="58" customWidth="1"/>
    <col min="5" max="5" width="14.8554687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710937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48" x14ac:dyDescent="0.2">
      <c r="B5" s="141"/>
      <c r="C5" s="236" t="str">
        <f>'[4]2. Contratación (C)'!A8</f>
        <v>C.R3</v>
      </c>
      <c r="D5" s="237"/>
      <c r="E5" s="238" t="str">
        <f>'[4]2. Contratación (C)'!B8</f>
        <v>Conflicto de interés</v>
      </c>
      <c r="F5" s="239"/>
      <c r="G5" s="27" t="str">
        <f>'[4]2. Contratación (C)'!C8</f>
        <v>El ejercicio imparcial y objetivo de las funciones de alguno de los intervinientes en las diferentes fases del contrato se ve comprometido por razones familiares, afectivas, de afinidad política o nacional, de interés económico o por cualquier otro motivo directo o indirecto de interés personal.</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111.95" customHeight="1" x14ac:dyDescent="0.2">
      <c r="A10" s="145" t="s">
        <v>194</v>
      </c>
      <c r="B10" s="31" t="s">
        <v>624</v>
      </c>
      <c r="C10" s="144">
        <v>1</v>
      </c>
      <c r="D10" s="144">
        <v>1</v>
      </c>
      <c r="E10" s="144">
        <f>C10*D10</f>
        <v>1</v>
      </c>
      <c r="F10" s="145" t="s">
        <v>195</v>
      </c>
      <c r="G10" s="57" t="s">
        <v>196</v>
      </c>
      <c r="H10" s="145">
        <v>1</v>
      </c>
      <c r="I10" s="145">
        <v>1</v>
      </c>
      <c r="J10" s="145">
        <f>H10*I10</f>
        <v>1</v>
      </c>
      <c r="K10" s="78" t="s">
        <v>625</v>
      </c>
      <c r="L10" s="149" t="s">
        <v>169</v>
      </c>
      <c r="M10" s="145">
        <v>1</v>
      </c>
      <c r="N10" s="145">
        <v>1</v>
      </c>
      <c r="O10" s="145">
        <f>M10*N10</f>
        <v>1</v>
      </c>
      <c r="P10" s="161" t="s">
        <v>197</v>
      </c>
    </row>
    <row r="11" spans="1:16" s="86" customFormat="1" ht="204" x14ac:dyDescent="0.2">
      <c r="A11" s="145" t="s">
        <v>198</v>
      </c>
      <c r="B11" s="60" t="s">
        <v>626</v>
      </c>
      <c r="C11" s="144">
        <v>1</v>
      </c>
      <c r="D11" s="144">
        <v>1</v>
      </c>
      <c r="E11" s="144">
        <f t="shared" ref="E11:E16" si="0">C11*D11</f>
        <v>1</v>
      </c>
      <c r="F11" s="145" t="s">
        <v>199</v>
      </c>
      <c r="G11" s="45" t="s">
        <v>627</v>
      </c>
      <c r="H11" s="145">
        <v>1</v>
      </c>
      <c r="I11" s="145">
        <v>1</v>
      </c>
      <c r="J11" s="145">
        <f t="shared" ref="J11:J16" si="1">H11*I11</f>
        <v>1</v>
      </c>
      <c r="K11" s="78" t="s">
        <v>628</v>
      </c>
      <c r="L11" s="149" t="s">
        <v>139</v>
      </c>
      <c r="M11" s="145">
        <v>1</v>
      </c>
      <c r="N11" s="145">
        <v>1</v>
      </c>
      <c r="O11" s="145">
        <f t="shared" ref="O11:O16" si="2">M11*N11</f>
        <v>1</v>
      </c>
      <c r="P11" s="161" t="s">
        <v>629</v>
      </c>
    </row>
    <row r="12" spans="1:16" s="86" customFormat="1" ht="180" x14ac:dyDescent="0.2">
      <c r="A12" s="145" t="s">
        <v>200</v>
      </c>
      <c r="B12" s="162" t="s">
        <v>630</v>
      </c>
      <c r="C12" s="144">
        <v>1</v>
      </c>
      <c r="D12" s="144">
        <v>2</v>
      </c>
      <c r="E12" s="144">
        <f t="shared" si="0"/>
        <v>2</v>
      </c>
      <c r="F12" s="145" t="s">
        <v>201</v>
      </c>
      <c r="G12" s="45" t="s">
        <v>631</v>
      </c>
      <c r="H12" s="145">
        <v>1</v>
      </c>
      <c r="I12" s="145">
        <v>1</v>
      </c>
      <c r="J12" s="145">
        <f t="shared" si="1"/>
        <v>1</v>
      </c>
      <c r="K12" s="78" t="s">
        <v>632</v>
      </c>
      <c r="L12" s="149"/>
      <c r="M12" s="145">
        <v>1</v>
      </c>
      <c r="N12" s="145">
        <v>1</v>
      </c>
      <c r="O12" s="145">
        <f t="shared" si="2"/>
        <v>1</v>
      </c>
      <c r="P12" s="161" t="s">
        <v>629</v>
      </c>
    </row>
    <row r="13" spans="1:16" s="86" customFormat="1" ht="168" x14ac:dyDescent="0.2">
      <c r="A13" s="145" t="s">
        <v>202</v>
      </c>
      <c r="B13" s="30" t="s">
        <v>633</v>
      </c>
      <c r="C13" s="144">
        <v>2</v>
      </c>
      <c r="D13" s="144">
        <v>1</v>
      </c>
      <c r="E13" s="144">
        <f t="shared" si="0"/>
        <v>2</v>
      </c>
      <c r="F13" s="145" t="s">
        <v>203</v>
      </c>
      <c r="G13" s="45" t="s">
        <v>204</v>
      </c>
      <c r="H13" s="145">
        <v>2</v>
      </c>
      <c r="I13" s="145">
        <v>1</v>
      </c>
      <c r="J13" s="145">
        <f t="shared" si="1"/>
        <v>2</v>
      </c>
      <c r="K13" s="78"/>
      <c r="L13" s="149"/>
      <c r="M13" s="145">
        <v>2</v>
      </c>
      <c r="N13" s="145">
        <v>1</v>
      </c>
      <c r="O13" s="145">
        <f t="shared" si="2"/>
        <v>2</v>
      </c>
      <c r="P13" s="161" t="s">
        <v>205</v>
      </c>
    </row>
    <row r="14" spans="1:16" s="86" customFormat="1" ht="212.25" customHeight="1" x14ac:dyDescent="0.2">
      <c r="A14" s="145" t="s">
        <v>206</v>
      </c>
      <c r="B14" s="100" t="s">
        <v>634</v>
      </c>
      <c r="C14" s="144">
        <v>2</v>
      </c>
      <c r="D14" s="144">
        <v>1</v>
      </c>
      <c r="E14" s="144">
        <f t="shared" si="0"/>
        <v>2</v>
      </c>
      <c r="F14" s="145" t="s">
        <v>207</v>
      </c>
      <c r="G14" s="45" t="s">
        <v>635</v>
      </c>
      <c r="H14" s="145">
        <v>2</v>
      </c>
      <c r="I14" s="145">
        <v>1</v>
      </c>
      <c r="J14" s="145">
        <f t="shared" si="1"/>
        <v>2</v>
      </c>
      <c r="K14" s="78"/>
      <c r="L14" s="149"/>
      <c r="M14" s="145">
        <v>2</v>
      </c>
      <c r="N14" s="145">
        <v>1</v>
      </c>
      <c r="O14" s="145">
        <f t="shared" si="2"/>
        <v>2</v>
      </c>
      <c r="P14" s="161" t="s">
        <v>208</v>
      </c>
    </row>
    <row r="15" spans="1:16" s="86" customFormat="1" ht="202.5" customHeight="1" x14ac:dyDescent="0.2">
      <c r="A15" s="144" t="s">
        <v>209</v>
      </c>
      <c r="B15" s="57" t="s">
        <v>636</v>
      </c>
      <c r="C15" s="144">
        <v>1</v>
      </c>
      <c r="D15" s="144">
        <v>1</v>
      </c>
      <c r="E15" s="144">
        <f t="shared" si="0"/>
        <v>1</v>
      </c>
      <c r="F15" s="144" t="s">
        <v>210</v>
      </c>
      <c r="G15" s="50" t="s">
        <v>211</v>
      </c>
      <c r="H15" s="144">
        <v>1</v>
      </c>
      <c r="I15" s="144">
        <v>1</v>
      </c>
      <c r="J15" s="145">
        <f t="shared" si="1"/>
        <v>1</v>
      </c>
      <c r="K15" s="80"/>
      <c r="L15" s="146"/>
      <c r="M15" s="144">
        <v>1</v>
      </c>
      <c r="N15" s="144">
        <v>1</v>
      </c>
      <c r="O15" s="145">
        <f t="shared" si="2"/>
        <v>1</v>
      </c>
      <c r="P15" s="161" t="s">
        <v>212</v>
      </c>
    </row>
    <row r="16" spans="1:16" s="86" customFormat="1" ht="179.45" customHeight="1" x14ac:dyDescent="0.2">
      <c r="A16" s="145" t="s">
        <v>213</v>
      </c>
      <c r="B16" s="100" t="s">
        <v>637</v>
      </c>
      <c r="C16" s="145">
        <v>2</v>
      </c>
      <c r="D16" s="145">
        <v>1</v>
      </c>
      <c r="E16" s="144">
        <f t="shared" si="0"/>
        <v>2</v>
      </c>
      <c r="F16" s="145" t="s">
        <v>214</v>
      </c>
      <c r="G16" s="45" t="s">
        <v>215</v>
      </c>
      <c r="H16" s="145">
        <v>2</v>
      </c>
      <c r="I16" s="145">
        <v>1</v>
      </c>
      <c r="J16" s="145">
        <f t="shared" si="1"/>
        <v>2</v>
      </c>
      <c r="K16" s="78"/>
      <c r="L16" s="149"/>
      <c r="M16" s="145">
        <v>2</v>
      </c>
      <c r="N16" s="145">
        <v>1</v>
      </c>
      <c r="O16" s="145">
        <f t="shared" si="2"/>
        <v>2</v>
      </c>
      <c r="P16" s="161" t="s">
        <v>216</v>
      </c>
    </row>
    <row r="17" spans="1:15" s="86" customFormat="1" ht="48" customHeight="1" x14ac:dyDescent="0.2">
      <c r="D17" s="155" t="s">
        <v>59</v>
      </c>
      <c r="E17" s="145">
        <f>ROUND(SUM(E10:E16)/COUNT(C10:C16),2)</f>
        <v>1.57</v>
      </c>
      <c r="I17" s="155" t="s">
        <v>60</v>
      </c>
      <c r="J17" s="145">
        <f>ROUND(SUMIF(J10:J16,"&gt;0",J10:J16)/COUNT(J10:J16),2)</f>
        <v>1.43</v>
      </c>
      <c r="N17" s="155" t="s">
        <v>61</v>
      </c>
      <c r="O17" s="145">
        <f>ROUND(SUMIF(O10:O16,"&gt;0",O10:O16)/COUNT(O10:O16),2)</f>
        <v>1.43</v>
      </c>
    </row>
    <row r="18" spans="1:15" x14ac:dyDescent="0.2">
      <c r="A18" s="193">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6">
    <cfRule type="cellIs" dxfId="80" priority="1" operator="between">
      <formula>11</formula>
      <formula>25</formula>
    </cfRule>
    <cfRule type="cellIs" dxfId="79" priority="2" operator="between">
      <formula>6</formula>
      <formula>10</formula>
    </cfRule>
    <cfRule type="cellIs" dxfId="78" priority="3" operator="between">
      <formula>0</formula>
      <formula>5</formula>
    </cfRule>
  </conditionalFormatting>
  <dataValidations count="1">
    <dataValidation type="list" allowBlank="1" showInputMessage="1" showErrorMessage="1" sqref="C10:D16" xr:uid="{3D56CFCD-9089-43C4-BC80-FBB0649B83A8}">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8965C-AA51-442A-899B-58D6382D384B}">
  <sheetPr>
    <tabColor theme="5" tint="0.39997558519241921"/>
    <pageSetUpPr fitToPage="1"/>
  </sheetPr>
  <dimension ref="A1:P19"/>
  <sheetViews>
    <sheetView topLeftCell="A23" zoomScale="90" zoomScaleNormal="9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5" width="15.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8554687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54" customHeight="1" x14ac:dyDescent="0.2">
      <c r="B5" s="141"/>
      <c r="C5" s="236" t="str">
        <f>'[4]2. Contratación (C)'!A9</f>
        <v>C.R4</v>
      </c>
      <c r="D5" s="237"/>
      <c r="E5" s="238" t="str">
        <f>'[4]2. Contratación (C)'!B9</f>
        <v xml:space="preserve">Manipulación en la valoración técnica o económica de las ofertas presentadas </v>
      </c>
      <c r="F5" s="239"/>
      <c r="G5" s="27" t="str">
        <f>'[4]2. Contratación (C)'!C9</f>
        <v>Manipulación del procedimiento de contratación en favor de un licitante o en detrimento de otro o varios.</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124.5" customHeight="1" x14ac:dyDescent="0.2">
      <c r="A10" s="145" t="s">
        <v>217</v>
      </c>
      <c r="B10" s="60" t="s">
        <v>638</v>
      </c>
      <c r="C10" s="144">
        <v>2</v>
      </c>
      <c r="D10" s="144">
        <v>2</v>
      </c>
      <c r="E10" s="144">
        <f>C10*D10</f>
        <v>4</v>
      </c>
      <c r="F10" s="145" t="s">
        <v>218</v>
      </c>
      <c r="G10" s="45" t="s">
        <v>219</v>
      </c>
      <c r="H10" s="145">
        <v>2</v>
      </c>
      <c r="I10" s="145">
        <v>1</v>
      </c>
      <c r="J10" s="145">
        <f>H10*I10</f>
        <v>2</v>
      </c>
      <c r="K10" s="78"/>
      <c r="L10" s="149"/>
      <c r="M10" s="145">
        <v>2</v>
      </c>
      <c r="N10" s="145">
        <v>1</v>
      </c>
      <c r="O10" s="145">
        <f>M10*N10</f>
        <v>2</v>
      </c>
      <c r="P10" s="161" t="s">
        <v>179</v>
      </c>
    </row>
    <row r="11" spans="1:16" s="86" customFormat="1" ht="110.45" customHeight="1" x14ac:dyDescent="0.2">
      <c r="A11" s="145" t="s">
        <v>220</v>
      </c>
      <c r="B11" s="30" t="s">
        <v>221</v>
      </c>
      <c r="C11" s="144">
        <v>1</v>
      </c>
      <c r="D11" s="144">
        <v>1</v>
      </c>
      <c r="E11" s="144">
        <f t="shared" ref="E11:E17" si="0">C11*D11</f>
        <v>1</v>
      </c>
      <c r="F11" s="145" t="s">
        <v>222</v>
      </c>
      <c r="G11" s="45" t="s">
        <v>223</v>
      </c>
      <c r="H11" s="145">
        <v>1</v>
      </c>
      <c r="I11" s="145">
        <v>1</v>
      </c>
      <c r="J11" s="145">
        <f t="shared" ref="J11:J17" si="1">H11*I11</f>
        <v>1</v>
      </c>
      <c r="K11" s="78"/>
      <c r="L11" s="149"/>
      <c r="M11" s="145">
        <v>1</v>
      </c>
      <c r="N11" s="145">
        <v>1</v>
      </c>
      <c r="O11" s="145">
        <f t="shared" ref="O11:O17" si="2">M11*N11</f>
        <v>1</v>
      </c>
      <c r="P11" s="161" t="s">
        <v>179</v>
      </c>
    </row>
    <row r="12" spans="1:16" s="86" customFormat="1" ht="108" customHeight="1" x14ac:dyDescent="0.2">
      <c r="A12" s="145" t="s">
        <v>224</v>
      </c>
      <c r="B12" s="62" t="s">
        <v>639</v>
      </c>
      <c r="C12" s="144">
        <v>1</v>
      </c>
      <c r="D12" s="144">
        <v>1</v>
      </c>
      <c r="E12" s="144">
        <f t="shared" si="0"/>
        <v>1</v>
      </c>
      <c r="F12" s="145" t="s">
        <v>225</v>
      </c>
      <c r="G12" s="45" t="s">
        <v>640</v>
      </c>
      <c r="H12" s="145">
        <v>1</v>
      </c>
      <c r="I12" s="145">
        <v>1</v>
      </c>
      <c r="J12" s="145">
        <f t="shared" si="1"/>
        <v>1</v>
      </c>
      <c r="K12" s="78"/>
      <c r="L12" s="149"/>
      <c r="M12" s="145">
        <v>1</v>
      </c>
      <c r="N12" s="145">
        <v>1</v>
      </c>
      <c r="O12" s="145">
        <f t="shared" si="2"/>
        <v>1</v>
      </c>
      <c r="P12" s="161" t="s">
        <v>179</v>
      </c>
    </row>
    <row r="13" spans="1:16" s="86" customFormat="1" ht="129.94999999999999" customHeight="1" x14ac:dyDescent="0.2">
      <c r="A13" s="145" t="s">
        <v>226</v>
      </c>
      <c r="B13" s="30" t="s">
        <v>641</v>
      </c>
      <c r="C13" s="144">
        <v>1</v>
      </c>
      <c r="D13" s="144">
        <v>1</v>
      </c>
      <c r="E13" s="144">
        <f t="shared" si="0"/>
        <v>1</v>
      </c>
      <c r="F13" s="145" t="s">
        <v>227</v>
      </c>
      <c r="G13" s="98" t="s">
        <v>228</v>
      </c>
      <c r="H13" s="145">
        <v>1</v>
      </c>
      <c r="I13" s="145">
        <v>1</v>
      </c>
      <c r="J13" s="145">
        <v>1</v>
      </c>
      <c r="K13" s="78"/>
      <c r="L13" s="149"/>
      <c r="M13" s="145">
        <v>1</v>
      </c>
      <c r="N13" s="145">
        <v>1</v>
      </c>
      <c r="O13" s="145">
        <f t="shared" si="2"/>
        <v>1</v>
      </c>
      <c r="P13" s="161" t="s">
        <v>229</v>
      </c>
    </row>
    <row r="14" spans="1:16" s="86" customFormat="1" ht="86.1" customHeight="1" x14ac:dyDescent="0.2">
      <c r="A14" s="145" t="s">
        <v>230</v>
      </c>
      <c r="B14" s="162" t="s">
        <v>642</v>
      </c>
      <c r="C14" s="144">
        <v>1</v>
      </c>
      <c r="D14" s="144">
        <v>1</v>
      </c>
      <c r="E14" s="144">
        <f t="shared" si="0"/>
        <v>1</v>
      </c>
      <c r="F14" s="145" t="s">
        <v>231</v>
      </c>
      <c r="G14" s="45" t="s">
        <v>232</v>
      </c>
      <c r="H14" s="145">
        <v>1</v>
      </c>
      <c r="I14" s="145">
        <v>1</v>
      </c>
      <c r="J14" s="145">
        <f t="shared" si="1"/>
        <v>1</v>
      </c>
      <c r="K14" s="78"/>
      <c r="L14" s="149"/>
      <c r="M14" s="145">
        <v>1</v>
      </c>
      <c r="N14" s="145">
        <v>1</v>
      </c>
      <c r="O14" s="145">
        <f t="shared" si="2"/>
        <v>1</v>
      </c>
      <c r="P14" s="161" t="s">
        <v>233</v>
      </c>
    </row>
    <row r="15" spans="1:16" s="86" customFormat="1" ht="87.95" customHeight="1" x14ac:dyDescent="0.2">
      <c r="A15" s="144" t="s">
        <v>234</v>
      </c>
      <c r="B15" s="52" t="s">
        <v>643</v>
      </c>
      <c r="C15" s="144">
        <v>1</v>
      </c>
      <c r="D15" s="144">
        <v>1</v>
      </c>
      <c r="E15" s="144">
        <f t="shared" si="0"/>
        <v>1</v>
      </c>
      <c r="F15" s="144" t="s">
        <v>235</v>
      </c>
      <c r="G15" s="50" t="s">
        <v>236</v>
      </c>
      <c r="H15" s="144">
        <v>1</v>
      </c>
      <c r="I15" s="144">
        <v>1</v>
      </c>
      <c r="J15" s="145">
        <f t="shared" si="1"/>
        <v>1</v>
      </c>
      <c r="K15" s="80"/>
      <c r="L15" s="146"/>
      <c r="M15" s="144">
        <v>1</v>
      </c>
      <c r="N15" s="144">
        <v>1</v>
      </c>
      <c r="O15" s="145">
        <f t="shared" si="2"/>
        <v>1</v>
      </c>
      <c r="P15" s="161" t="s">
        <v>184</v>
      </c>
    </row>
    <row r="16" spans="1:16" s="86" customFormat="1" ht="74.099999999999994" customHeight="1" x14ac:dyDescent="0.2">
      <c r="A16" s="145" t="s">
        <v>237</v>
      </c>
      <c r="B16" s="30" t="s">
        <v>644</v>
      </c>
      <c r="C16" s="145">
        <v>2</v>
      </c>
      <c r="D16" s="145">
        <v>2</v>
      </c>
      <c r="E16" s="144">
        <f t="shared" si="0"/>
        <v>4</v>
      </c>
      <c r="F16" s="145" t="s">
        <v>238</v>
      </c>
      <c r="G16" s="45" t="s">
        <v>163</v>
      </c>
      <c r="H16" s="145">
        <v>2</v>
      </c>
      <c r="I16" s="145">
        <v>1</v>
      </c>
      <c r="J16" s="145">
        <f t="shared" si="1"/>
        <v>2</v>
      </c>
      <c r="K16" s="78"/>
      <c r="L16" s="149"/>
      <c r="M16" s="145">
        <v>2</v>
      </c>
      <c r="N16" s="145">
        <v>1</v>
      </c>
      <c r="O16" s="145">
        <f t="shared" si="2"/>
        <v>2</v>
      </c>
      <c r="P16" s="161" t="s">
        <v>239</v>
      </c>
    </row>
    <row r="17" spans="1:16" s="86" customFormat="1" ht="74.099999999999994" customHeight="1" x14ac:dyDescent="0.2">
      <c r="A17" s="145" t="s">
        <v>240</v>
      </c>
      <c r="B17" s="30" t="s">
        <v>645</v>
      </c>
      <c r="C17" s="145">
        <v>2</v>
      </c>
      <c r="D17" s="145">
        <v>1</v>
      </c>
      <c r="E17" s="144">
        <f t="shared" si="0"/>
        <v>2</v>
      </c>
      <c r="F17" s="145" t="s">
        <v>241</v>
      </c>
      <c r="G17" s="30" t="s">
        <v>242</v>
      </c>
      <c r="H17" s="145">
        <v>1</v>
      </c>
      <c r="I17" s="145">
        <v>1</v>
      </c>
      <c r="J17" s="145">
        <f t="shared" si="1"/>
        <v>1</v>
      </c>
      <c r="K17" s="78"/>
      <c r="L17" s="149"/>
      <c r="M17" s="145">
        <v>1</v>
      </c>
      <c r="N17" s="145">
        <v>1</v>
      </c>
      <c r="O17" s="145">
        <f t="shared" si="2"/>
        <v>1</v>
      </c>
      <c r="P17" s="161" t="s">
        <v>184</v>
      </c>
    </row>
    <row r="18" spans="1:16" s="86" customFormat="1" ht="48" customHeight="1" x14ac:dyDescent="0.2">
      <c r="D18" s="155" t="s">
        <v>59</v>
      </c>
      <c r="E18" s="145">
        <f>ROUND(SUM(E10:E17)/COUNT(C10:C17),2)</f>
        <v>1.88</v>
      </c>
      <c r="I18" s="155" t="s">
        <v>60</v>
      </c>
      <c r="J18" s="145">
        <f>ROUND(SUMIF(J10:J17,"&gt;0",J10:J17)/COUNT(J10:J17),2)</f>
        <v>1.25</v>
      </c>
      <c r="N18" s="155" t="s">
        <v>61</v>
      </c>
      <c r="O18" s="145">
        <f>ROUND(SUMIF(O10:O17,"&gt;0",O10:O17)/COUNT(O10:O17),2)</f>
        <v>1.25</v>
      </c>
    </row>
    <row r="19" spans="1:16" x14ac:dyDescent="0.2">
      <c r="A19" s="193">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7">
    <cfRule type="cellIs" dxfId="77" priority="1" operator="between">
      <formula>11</formula>
      <formula>25</formula>
    </cfRule>
    <cfRule type="cellIs" dxfId="76" priority="2" operator="between">
      <formula>6</formula>
      <formula>10</formula>
    </cfRule>
    <cfRule type="cellIs" dxfId="75" priority="3" operator="between">
      <formula>0</formula>
      <formula>5</formula>
    </cfRule>
  </conditionalFormatting>
  <dataValidations count="1">
    <dataValidation type="list" allowBlank="1" showInputMessage="1" showErrorMessage="1" sqref="C10:D17" xr:uid="{502EE932-2D6A-49FA-9465-7C33221830D3}">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79D70-87F5-42C6-94EF-4FDC25352538}">
  <sheetPr>
    <tabColor theme="5" tint="0.39997558519241921"/>
    <pageSetUpPr fitToPage="1"/>
  </sheetPr>
  <dimension ref="A1:P14"/>
  <sheetViews>
    <sheetView topLeftCell="A17"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5" width="15.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8554687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54" customHeight="1" x14ac:dyDescent="0.2">
      <c r="B5" s="141"/>
      <c r="C5" s="236" t="str">
        <f>'[4]2. Contratación (C)'!A10</f>
        <v>C.R5</v>
      </c>
      <c r="D5" s="237"/>
      <c r="E5" s="238" t="str">
        <f>'[4]2. Contratación (C)'!B10</f>
        <v>Fraccionamiento fraudulento del contrato</v>
      </c>
      <c r="F5" s="239"/>
      <c r="G5" s="27" t="str">
        <f>'[4]2. Contratación (C)'!C10</f>
        <v>Fraccionamiento del contrato en dos o más procedimientos con idéntico adjudicatario evitando la utilización de un procedimiento que, en base a la cuantía total, hubiese requerido mayores garantías de concurrencia y de publicidad.</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161.44999999999999" customHeight="1" x14ac:dyDescent="0.2">
      <c r="A10" s="144" t="s">
        <v>243</v>
      </c>
      <c r="B10" s="163" t="s">
        <v>646</v>
      </c>
      <c r="C10" s="144">
        <v>2</v>
      </c>
      <c r="D10" s="144">
        <v>2</v>
      </c>
      <c r="E10" s="145">
        <f>C10*D10</f>
        <v>4</v>
      </c>
      <c r="F10" s="144" t="s">
        <v>244</v>
      </c>
      <c r="G10" s="50" t="s">
        <v>647</v>
      </c>
      <c r="H10" s="144">
        <v>2</v>
      </c>
      <c r="I10" s="144">
        <v>1</v>
      </c>
      <c r="J10" s="144">
        <f>H10*I10</f>
        <v>2</v>
      </c>
      <c r="K10" s="80" t="s">
        <v>648</v>
      </c>
      <c r="L10" s="146" t="s">
        <v>169</v>
      </c>
      <c r="M10" s="144">
        <v>2</v>
      </c>
      <c r="N10" s="144">
        <v>1</v>
      </c>
      <c r="O10" s="144">
        <f>M10*N10</f>
        <v>2</v>
      </c>
      <c r="P10" s="161" t="s">
        <v>179</v>
      </c>
    </row>
    <row r="11" spans="1:16" s="86" customFormat="1" ht="87.95" customHeight="1" x14ac:dyDescent="0.2">
      <c r="A11" s="145" t="s">
        <v>245</v>
      </c>
      <c r="B11" s="30" t="s">
        <v>649</v>
      </c>
      <c r="C11" s="145">
        <v>2</v>
      </c>
      <c r="D11" s="145">
        <v>1</v>
      </c>
      <c r="E11" s="145">
        <f t="shared" ref="E11" si="0">C11*D11</f>
        <v>2</v>
      </c>
      <c r="F11" s="145" t="s">
        <v>246</v>
      </c>
      <c r="G11" s="45" t="s">
        <v>650</v>
      </c>
      <c r="H11" s="145">
        <v>2</v>
      </c>
      <c r="I11" s="145">
        <v>1</v>
      </c>
      <c r="J11" s="144">
        <f t="shared" ref="J11" si="1">H11*I11</f>
        <v>2</v>
      </c>
      <c r="K11" s="78"/>
      <c r="L11" s="149"/>
      <c r="M11" s="145">
        <v>2</v>
      </c>
      <c r="N11" s="145">
        <v>1</v>
      </c>
      <c r="O11" s="145">
        <f t="shared" ref="O11" si="2">M11*N11</f>
        <v>2</v>
      </c>
      <c r="P11" s="161" t="s">
        <v>216</v>
      </c>
    </row>
    <row r="12" spans="1:16" s="86" customFormat="1" ht="48" customHeight="1" x14ac:dyDescent="0.2">
      <c r="D12" s="155" t="s">
        <v>59</v>
      </c>
      <c r="E12" s="145">
        <f>ROUND(SUM(E10:E11)/COUNT(C10:C11),2)</f>
        <v>3</v>
      </c>
      <c r="I12" s="155" t="s">
        <v>60</v>
      </c>
      <c r="J12" s="145">
        <f>ROUND(SUMIF(J10:J11,"&gt;0",J10:J11)/COUNT(J10:J11),2)</f>
        <v>2</v>
      </c>
      <c r="N12" s="155" t="s">
        <v>61</v>
      </c>
      <c r="O12" s="145">
        <f>ROUND(SUMIF(O10:O11,"&gt;0",O10:O11)/COUNT(O10:O11),2)</f>
        <v>2</v>
      </c>
    </row>
    <row r="14" spans="1:16" x14ac:dyDescent="0.2">
      <c r="A14" s="193">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1">
    <cfRule type="cellIs" dxfId="74" priority="1" operator="between">
      <formula>11</formula>
      <formula>25</formula>
    </cfRule>
    <cfRule type="cellIs" dxfId="73" priority="2" operator="between">
      <formula>6</formula>
      <formula>10</formula>
    </cfRule>
    <cfRule type="cellIs" dxfId="72" priority="3" operator="between">
      <formula>0</formula>
      <formula>5</formula>
    </cfRule>
  </conditionalFormatting>
  <dataValidations count="1">
    <dataValidation type="list" allowBlank="1" showInputMessage="1" showErrorMessage="1" sqref="C10:D11" xr:uid="{10DC1D54-4163-423C-8315-B4FCBCC2ADDE}">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0F74D-8D78-4E7B-B8C0-30BFDD6C0E29}">
  <sheetPr>
    <tabColor theme="5" tint="0.39997558519241921"/>
    <pageSetUpPr fitToPage="1"/>
  </sheetPr>
  <dimension ref="A1:P14"/>
  <sheetViews>
    <sheetView topLeftCell="A25"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710937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54" customHeight="1" x14ac:dyDescent="0.2">
      <c r="B5" s="141"/>
      <c r="C5" s="236" t="str">
        <f>'[4]2. Contratación (C)'!A11</f>
        <v>C.R6</v>
      </c>
      <c r="D5" s="237"/>
      <c r="E5" s="238" t="str">
        <f>'[4]2. Contratación (C)'!B11</f>
        <v>Incumplimientos en la formalización del contrato</v>
      </c>
      <c r="F5" s="239"/>
      <c r="G5" s="27" t="str">
        <f>'[4]2. Contratación (C)'!C11</f>
        <v>Irregularidades en la formalización del contrato de manera que no se ajusta con exactitud a las condiciones de la licitación o se alteran los términos de la adjudicación.</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134.1" customHeight="1" x14ac:dyDescent="0.2">
      <c r="A10" s="145" t="s">
        <v>247</v>
      </c>
      <c r="B10" s="31" t="s">
        <v>651</v>
      </c>
      <c r="C10" s="144">
        <v>3</v>
      </c>
      <c r="D10" s="144">
        <v>2</v>
      </c>
      <c r="E10" s="144">
        <f>C10*D10</f>
        <v>6</v>
      </c>
      <c r="F10" s="145" t="s">
        <v>248</v>
      </c>
      <c r="G10" s="57" t="s">
        <v>249</v>
      </c>
      <c r="H10" s="145">
        <v>2</v>
      </c>
      <c r="I10" s="145">
        <v>1</v>
      </c>
      <c r="J10" s="145">
        <f>H10*I10</f>
        <v>2</v>
      </c>
      <c r="K10" s="78"/>
      <c r="L10" s="149"/>
      <c r="M10" s="145">
        <v>2</v>
      </c>
      <c r="N10" s="145">
        <v>1</v>
      </c>
      <c r="O10" s="145">
        <f>M10*N10</f>
        <v>2</v>
      </c>
      <c r="P10" s="161" t="s">
        <v>250</v>
      </c>
    </row>
    <row r="11" spans="1:16" s="86" customFormat="1" ht="110.1" customHeight="1" x14ac:dyDescent="0.2">
      <c r="A11" s="144" t="s">
        <v>251</v>
      </c>
      <c r="B11" s="52" t="s">
        <v>252</v>
      </c>
      <c r="C11" s="144">
        <v>3</v>
      </c>
      <c r="D11" s="144">
        <v>1</v>
      </c>
      <c r="E11" s="144">
        <f>C11*D11</f>
        <v>3</v>
      </c>
      <c r="F11" s="144" t="s">
        <v>253</v>
      </c>
      <c r="G11" s="50" t="s">
        <v>254</v>
      </c>
      <c r="H11" s="144">
        <v>3</v>
      </c>
      <c r="I11" s="144">
        <v>1</v>
      </c>
      <c r="J11" s="145">
        <f>H11*I11</f>
        <v>3</v>
      </c>
      <c r="K11" s="57"/>
      <c r="L11" s="164"/>
      <c r="M11" s="144">
        <v>3</v>
      </c>
      <c r="N11" s="144">
        <v>1</v>
      </c>
      <c r="O11" s="145">
        <f>M11*N11</f>
        <v>3</v>
      </c>
      <c r="P11" s="161" t="s">
        <v>159</v>
      </c>
    </row>
    <row r="12" spans="1:16" s="86" customFormat="1" ht="71.45" customHeight="1" x14ac:dyDescent="0.2">
      <c r="A12" s="145" t="s">
        <v>255</v>
      </c>
      <c r="B12" s="30" t="s">
        <v>652</v>
      </c>
      <c r="C12" s="145">
        <v>2</v>
      </c>
      <c r="D12" s="145">
        <v>1</v>
      </c>
      <c r="E12" s="144">
        <f>C12*D12</f>
        <v>2</v>
      </c>
      <c r="F12" s="145" t="s">
        <v>256</v>
      </c>
      <c r="G12" s="45" t="s">
        <v>257</v>
      </c>
      <c r="H12" s="145">
        <v>2</v>
      </c>
      <c r="I12" s="145">
        <v>1</v>
      </c>
      <c r="J12" s="145">
        <f>H12*I12</f>
        <v>2</v>
      </c>
      <c r="K12" s="78"/>
      <c r="L12" s="149"/>
      <c r="M12" s="145">
        <v>3</v>
      </c>
      <c r="N12" s="145">
        <v>1</v>
      </c>
      <c r="O12" s="145">
        <f>M12*N12</f>
        <v>3</v>
      </c>
      <c r="P12" s="161" t="s">
        <v>159</v>
      </c>
    </row>
    <row r="13" spans="1:16" s="86" customFormat="1" ht="48" customHeight="1" x14ac:dyDescent="0.2">
      <c r="D13" s="155" t="s">
        <v>59</v>
      </c>
      <c r="E13" s="145">
        <f>ROUND(SUM(E10:E12)/COUNT(C10:C12),2)</f>
        <v>3.67</v>
      </c>
      <c r="I13" s="155" t="s">
        <v>60</v>
      </c>
      <c r="J13" s="145">
        <f>ROUND(SUMIF(J10:J12,"&gt;0",J10:J12)/COUNT(J10:J12),2)</f>
        <v>2.33</v>
      </c>
      <c r="N13" s="155" t="s">
        <v>61</v>
      </c>
      <c r="O13" s="145">
        <f>ROUND(SUMIF(O10:O12,"&gt;0",O10:O12)/COUNT(O10:O12),2)</f>
        <v>2.67</v>
      </c>
    </row>
    <row r="14" spans="1:16" x14ac:dyDescent="0.2">
      <c r="A14" s="193">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2">
    <cfRule type="cellIs" dxfId="71" priority="1" operator="between">
      <formula>11</formula>
      <formula>25</formula>
    </cfRule>
    <cfRule type="cellIs" dxfId="70" priority="2" operator="between">
      <formula>6</formula>
      <formula>10</formula>
    </cfRule>
    <cfRule type="cellIs" dxfId="69" priority="3" operator="between">
      <formula>0</formula>
      <formula>5</formula>
    </cfRule>
  </conditionalFormatting>
  <dataValidations count="1">
    <dataValidation type="list" allowBlank="1" showInputMessage="1" showErrorMessage="1" sqref="C10:D12" xr:uid="{CAB7E96D-9EE4-42E4-8B97-B217C2709D59}">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534C7-53C7-4E25-A3DB-6FE2A2B463A3}">
  <sheetPr>
    <tabColor theme="5" tint="0.39997558519241921"/>
    <pageSetUpPr fitToPage="1"/>
  </sheetPr>
  <dimension ref="A1:Q15"/>
  <sheetViews>
    <sheetView topLeftCell="A17"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7109375" style="58" customWidth="1"/>
    <col min="17" max="17" width="12.7109375" style="58" customWidth="1"/>
    <col min="18" max="18" width="13.7109375" style="58" customWidth="1"/>
    <col min="19" max="19" width="41.28515625" style="58" customWidth="1"/>
    <col min="20" max="16384" width="8.7109375" style="58"/>
  </cols>
  <sheetData>
    <row r="1" spans="1:17" x14ac:dyDescent="0.2">
      <c r="A1" s="54"/>
      <c r="B1" s="54"/>
      <c r="C1" s="54"/>
      <c r="D1" s="54"/>
      <c r="E1" s="54"/>
      <c r="F1" s="54"/>
      <c r="G1" s="54"/>
      <c r="H1" s="54"/>
      <c r="I1" s="54"/>
      <c r="J1" s="54"/>
      <c r="K1" s="54"/>
      <c r="L1" s="54"/>
    </row>
    <row r="2" spans="1:17" x14ac:dyDescent="0.2">
      <c r="A2" s="54"/>
      <c r="B2" s="54"/>
      <c r="C2" s="54"/>
      <c r="D2" s="54"/>
      <c r="E2" s="54"/>
      <c r="F2" s="54"/>
      <c r="G2" s="54"/>
      <c r="H2" s="54"/>
      <c r="I2" s="54"/>
      <c r="J2" s="54"/>
      <c r="K2" s="54"/>
      <c r="L2" s="54"/>
    </row>
    <row r="3" spans="1:17" s="135" customFormat="1" ht="15" x14ac:dyDescent="0.2">
      <c r="C3" s="206" t="s">
        <v>1</v>
      </c>
      <c r="D3" s="207"/>
      <c r="E3" s="206"/>
      <c r="F3" s="206"/>
      <c r="G3" s="206"/>
      <c r="H3" s="136"/>
      <c r="I3" s="136"/>
      <c r="J3" s="137"/>
      <c r="K3" s="137"/>
    </row>
    <row r="4" spans="1:17" s="138" customFormat="1" ht="15.75" x14ac:dyDescent="0.25">
      <c r="B4" s="139"/>
      <c r="C4" s="222" t="s">
        <v>3</v>
      </c>
      <c r="D4" s="223"/>
      <c r="E4" s="222" t="s">
        <v>4</v>
      </c>
      <c r="F4" s="224"/>
      <c r="G4" s="55" t="s">
        <v>5</v>
      </c>
      <c r="H4" s="136"/>
      <c r="I4" s="136"/>
      <c r="J4" s="136"/>
      <c r="K4" s="136"/>
    </row>
    <row r="5" spans="1:17" s="140" customFormat="1" ht="54" customHeight="1" x14ac:dyDescent="0.2">
      <c r="B5" s="141"/>
      <c r="C5" s="236" t="str">
        <f>'[4]2. Contratación (C)'!A12</f>
        <v>C.R7</v>
      </c>
      <c r="D5" s="237"/>
      <c r="E5" s="238" t="str">
        <f>'[4]2. Contratación (C)'!B12</f>
        <v>Incumplimientos o deficiencias en la ejecución del contrato</v>
      </c>
      <c r="F5" s="239"/>
      <c r="G5" s="27" t="str">
        <f>'[4]2. Contratación (C)'!C12</f>
        <v>El contratista incumple las especificaciones del contrato durante su ejecución</v>
      </c>
      <c r="H5" s="54"/>
      <c r="I5" s="54"/>
      <c r="J5" s="54"/>
      <c r="K5" s="54"/>
    </row>
    <row r="6" spans="1:17" x14ac:dyDescent="0.2">
      <c r="A6" s="54"/>
      <c r="B6" s="54"/>
      <c r="C6" s="54"/>
      <c r="D6" s="54"/>
      <c r="E6" s="54"/>
      <c r="F6" s="54"/>
      <c r="G6" s="54"/>
      <c r="H6" s="54"/>
      <c r="I6" s="54"/>
      <c r="J6" s="54"/>
      <c r="K6" s="54"/>
      <c r="L6" s="54"/>
    </row>
    <row r="7" spans="1:17" x14ac:dyDescent="0.2">
      <c r="A7" s="54"/>
      <c r="B7" s="54"/>
      <c r="C7" s="54"/>
      <c r="D7" s="54"/>
      <c r="E7" s="54"/>
      <c r="F7" s="54"/>
      <c r="G7" s="54"/>
      <c r="H7" s="54"/>
      <c r="I7" s="54"/>
      <c r="J7" s="54"/>
      <c r="K7" s="54"/>
      <c r="L7" s="54"/>
    </row>
    <row r="8" spans="1:17"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7"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7" ht="171" customHeight="1" x14ac:dyDescent="0.2">
      <c r="A10" s="145" t="s">
        <v>258</v>
      </c>
      <c r="B10" s="30" t="s">
        <v>259</v>
      </c>
      <c r="C10" s="144">
        <v>2</v>
      </c>
      <c r="D10" s="144">
        <v>1</v>
      </c>
      <c r="E10" s="145">
        <f>C10*D10</f>
        <v>2</v>
      </c>
      <c r="F10" s="145" t="s">
        <v>260</v>
      </c>
      <c r="G10" s="45" t="s">
        <v>261</v>
      </c>
      <c r="H10" s="145">
        <v>2</v>
      </c>
      <c r="I10" s="145">
        <v>1</v>
      </c>
      <c r="J10" s="145">
        <f>H10*I10</f>
        <v>2</v>
      </c>
      <c r="K10" s="78"/>
      <c r="L10" s="149"/>
      <c r="M10" s="145">
        <v>2</v>
      </c>
      <c r="N10" s="145">
        <v>1</v>
      </c>
      <c r="O10" s="145">
        <f>M10*N10</f>
        <v>2</v>
      </c>
      <c r="P10" s="161" t="s">
        <v>262</v>
      </c>
      <c r="Q10" s="86"/>
    </row>
    <row r="11" spans="1:17" ht="138.94999999999999" customHeight="1" x14ac:dyDescent="0.2">
      <c r="A11" s="145" t="s">
        <v>263</v>
      </c>
      <c r="B11" s="165" t="s">
        <v>653</v>
      </c>
      <c r="C11" s="144">
        <v>2</v>
      </c>
      <c r="D11" s="144">
        <v>1</v>
      </c>
      <c r="E11" s="145">
        <v>2</v>
      </c>
      <c r="F11" s="145" t="s">
        <v>264</v>
      </c>
      <c r="G11" s="45" t="s">
        <v>654</v>
      </c>
      <c r="H11" s="145">
        <v>2</v>
      </c>
      <c r="I11" s="145">
        <v>1</v>
      </c>
      <c r="J11" s="145">
        <f>H11*I11</f>
        <v>2</v>
      </c>
      <c r="K11" s="78"/>
      <c r="L11" s="149"/>
      <c r="M11" s="145">
        <v>2</v>
      </c>
      <c r="N11" s="145">
        <v>1</v>
      </c>
      <c r="O11" s="145">
        <f>M11*N11</f>
        <v>2</v>
      </c>
      <c r="P11" s="161" t="s">
        <v>265</v>
      </c>
      <c r="Q11" s="86"/>
    </row>
    <row r="12" spans="1:17" ht="120.6" customHeight="1" x14ac:dyDescent="0.2">
      <c r="A12" s="144" t="s">
        <v>266</v>
      </c>
      <c r="B12" s="163" t="s">
        <v>655</v>
      </c>
      <c r="C12" s="144">
        <v>1</v>
      </c>
      <c r="D12" s="144">
        <v>2</v>
      </c>
      <c r="E12" s="145">
        <f>C12*D12</f>
        <v>2</v>
      </c>
      <c r="F12" s="144" t="s">
        <v>267</v>
      </c>
      <c r="G12" s="50" t="s">
        <v>268</v>
      </c>
      <c r="H12" s="144">
        <v>1</v>
      </c>
      <c r="I12" s="144">
        <v>1</v>
      </c>
      <c r="J12" s="145">
        <f>H12*I12</f>
        <v>1</v>
      </c>
      <c r="K12" s="80"/>
      <c r="L12" s="146"/>
      <c r="M12" s="144">
        <v>1</v>
      </c>
      <c r="N12" s="144">
        <v>1</v>
      </c>
      <c r="O12" s="145">
        <f>M12*N12</f>
        <v>1</v>
      </c>
      <c r="P12" s="161" t="s">
        <v>269</v>
      </c>
      <c r="Q12" s="86"/>
    </row>
    <row r="13" spans="1:17" ht="86.1" customHeight="1" x14ac:dyDescent="0.2">
      <c r="A13" s="145" t="s">
        <v>270</v>
      </c>
      <c r="B13" s="30" t="s">
        <v>656</v>
      </c>
      <c r="C13" s="145">
        <v>2</v>
      </c>
      <c r="D13" s="145">
        <v>1</v>
      </c>
      <c r="E13" s="145">
        <f>C13*D13</f>
        <v>2</v>
      </c>
      <c r="F13" s="145" t="s">
        <v>271</v>
      </c>
      <c r="G13" s="45" t="s">
        <v>657</v>
      </c>
      <c r="H13" s="145">
        <v>2</v>
      </c>
      <c r="I13" s="145">
        <v>1</v>
      </c>
      <c r="J13" s="145">
        <f>H13*I13</f>
        <v>2</v>
      </c>
      <c r="K13" s="45"/>
      <c r="L13" s="149"/>
      <c r="M13" s="145">
        <v>2</v>
      </c>
      <c r="N13" s="145">
        <v>1</v>
      </c>
      <c r="O13" s="145">
        <f>M13*N13</f>
        <v>2</v>
      </c>
      <c r="P13" s="161" t="s">
        <v>269</v>
      </c>
      <c r="Q13" s="86"/>
    </row>
    <row r="14" spans="1:17" ht="36" x14ac:dyDescent="0.2">
      <c r="A14" s="86"/>
      <c r="B14" s="86"/>
      <c r="C14" s="86"/>
      <c r="D14" s="155" t="s">
        <v>59</v>
      </c>
      <c r="E14" s="145">
        <f>ROUND(SUM(E10:E13)/COUNT(C10:C13),2)</f>
        <v>2</v>
      </c>
      <c r="F14" s="86"/>
      <c r="G14" s="86"/>
      <c r="H14" s="86"/>
      <c r="I14" s="155" t="s">
        <v>60</v>
      </c>
      <c r="J14" s="145">
        <f>ROUND(SUMIF(J10:J13,"&gt;0",J10:J13)/COUNT(J10:J13),2)</f>
        <v>1.75</v>
      </c>
      <c r="K14" s="86"/>
      <c r="L14" s="86"/>
      <c r="M14" s="86"/>
      <c r="N14" s="155" t="s">
        <v>61</v>
      </c>
      <c r="O14" s="145">
        <f>ROUND(SUMIF(O10:O13,"&gt;0",O10:O13)/COUNT(O10:O13),2)</f>
        <v>1.75</v>
      </c>
      <c r="P14" s="86"/>
      <c r="Q14" s="86"/>
    </row>
    <row r="15" spans="1:17" x14ac:dyDescent="0.2">
      <c r="A15" s="193">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3">
    <cfRule type="cellIs" dxfId="68" priority="1" operator="between">
      <formula>11</formula>
      <formula>25</formula>
    </cfRule>
    <cfRule type="cellIs" dxfId="67" priority="2" operator="between">
      <formula>6</formula>
      <formula>10</formula>
    </cfRule>
    <cfRule type="cellIs" dxfId="66" priority="3" operator="between">
      <formula>0</formula>
      <formula>5</formula>
    </cfRule>
  </conditionalFormatting>
  <dataValidations count="1">
    <dataValidation type="list" allowBlank="1" showInputMessage="1" showErrorMessage="1" sqref="C10:D13" xr:uid="{EF3062B7-ACDA-48AB-B637-5CE8D65F40C5}">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B202B-B8C6-4653-8BBA-75551EF341D2}">
  <sheetPr>
    <tabColor theme="5" tint="0.39997558519241921"/>
    <pageSetUpPr fitToPage="1"/>
  </sheetPr>
  <dimension ref="A1:P14"/>
  <sheetViews>
    <sheetView topLeftCell="A13"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710937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54" customHeight="1" x14ac:dyDescent="0.2">
      <c r="B5" s="141"/>
      <c r="C5" s="236" t="str">
        <f>'[4]2. Contratación (C)'!A13</f>
        <v>C.R8</v>
      </c>
      <c r="D5" s="237"/>
      <c r="E5" s="238" t="str">
        <f>'[4]2. Contratación (C)'!B13</f>
        <v xml:space="preserve">Falsedad documental </v>
      </c>
      <c r="F5" s="239"/>
      <c r="G5" s="27" t="str">
        <f>'[4]2. Contratación (C)'!C13</f>
        <v>El licitador incurre en falsedad para poder acceder al procedimiento de licitación y/o se aprecia falsedad en la documentación presentada para obtener el pago del precio.</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104.1" customHeight="1" x14ac:dyDescent="0.2">
      <c r="A10" s="144" t="s">
        <v>272</v>
      </c>
      <c r="B10" s="31" t="s">
        <v>273</v>
      </c>
      <c r="C10" s="144">
        <v>2</v>
      </c>
      <c r="D10" s="144">
        <v>2</v>
      </c>
      <c r="E10" s="144">
        <f>C10*D10</f>
        <v>4</v>
      </c>
      <c r="F10" s="144" t="s">
        <v>274</v>
      </c>
      <c r="G10" s="57" t="s">
        <v>275</v>
      </c>
      <c r="H10" s="144">
        <v>2</v>
      </c>
      <c r="I10" s="144">
        <v>1</v>
      </c>
      <c r="J10" s="144">
        <f>H10*I10</f>
        <v>2</v>
      </c>
      <c r="K10" s="80"/>
      <c r="L10" s="146"/>
      <c r="M10" s="144">
        <v>2</v>
      </c>
      <c r="N10" s="144">
        <v>1</v>
      </c>
      <c r="O10" s="144">
        <f>M10*N10</f>
        <v>2</v>
      </c>
      <c r="P10" s="161" t="s">
        <v>265</v>
      </c>
    </row>
    <row r="11" spans="1:16" s="86" customFormat="1" ht="120" x14ac:dyDescent="0.2">
      <c r="A11" s="145" t="s">
        <v>276</v>
      </c>
      <c r="B11" s="30" t="s">
        <v>277</v>
      </c>
      <c r="C11" s="145">
        <v>2</v>
      </c>
      <c r="D11" s="145">
        <v>2</v>
      </c>
      <c r="E11" s="144">
        <f>C11*D11</f>
        <v>4</v>
      </c>
      <c r="F11" s="145" t="s">
        <v>278</v>
      </c>
      <c r="G11" s="45" t="s">
        <v>658</v>
      </c>
      <c r="H11" s="145">
        <v>2</v>
      </c>
      <c r="I11" s="145">
        <v>1</v>
      </c>
      <c r="J11" s="144">
        <f>H11*I11</f>
        <v>2</v>
      </c>
      <c r="K11" s="78"/>
      <c r="L11" s="149"/>
      <c r="M11" s="145">
        <v>2</v>
      </c>
      <c r="N11" s="145">
        <v>1</v>
      </c>
      <c r="O11" s="144">
        <f>M11*N11</f>
        <v>2</v>
      </c>
      <c r="P11" s="161" t="s">
        <v>269</v>
      </c>
    </row>
    <row r="12" spans="1:16" s="86" customFormat="1" ht="48" customHeight="1" x14ac:dyDescent="0.2">
      <c r="D12" s="155" t="s">
        <v>59</v>
      </c>
      <c r="E12" s="145">
        <f>ROUND(SUM(E10:E11)/COUNT(C10:C11),2)</f>
        <v>4</v>
      </c>
      <c r="I12" s="155" t="s">
        <v>60</v>
      </c>
      <c r="J12" s="145">
        <f>ROUND(SUMIF(J10:J11,"&gt;0",J10:J11)/COUNT(J10:J11),2)</f>
        <v>2</v>
      </c>
      <c r="N12" s="155" t="s">
        <v>61</v>
      </c>
      <c r="O12" s="145">
        <f>ROUND(SUMIF(O10:O11,"&gt;0",O10:O11)/COUNT(O10:O11),2)</f>
        <v>2</v>
      </c>
    </row>
    <row r="14" spans="1:16" x14ac:dyDescent="0.2">
      <c r="A14" s="193">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1">
    <cfRule type="cellIs" dxfId="65" priority="1" operator="between">
      <formula>11</formula>
      <formula>25</formula>
    </cfRule>
    <cfRule type="cellIs" dxfId="64" priority="2" operator="between">
      <formula>6</formula>
      <formula>10</formula>
    </cfRule>
    <cfRule type="cellIs" dxfId="63" priority="3" operator="between">
      <formula>0</formula>
      <formula>5</formula>
    </cfRule>
  </conditionalFormatting>
  <dataValidations count="1">
    <dataValidation type="list" allowBlank="1" showInputMessage="1" showErrorMessage="1" sqref="C10:D11" xr:uid="{ED41E623-D03F-47C0-AE62-39C52653E021}">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15D4E-F45E-4108-A8A1-E1745CA951C1}">
  <sheetPr>
    <tabColor theme="5" tint="0.39997558519241921"/>
    <pageSetUpPr fitToPage="1"/>
  </sheetPr>
  <dimension ref="A1:P12"/>
  <sheetViews>
    <sheetView topLeftCell="A37"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4" customWidth="1"/>
    <col min="8" max="10" width="14.7109375" style="4" customWidth="1"/>
    <col min="11" max="11" width="64.7109375" style="4" customWidth="1"/>
    <col min="12" max="15" width="14.7109375" style="4" customWidth="1"/>
    <col min="16" max="16" width="20.855468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3"/>
      <c r="H1" s="3"/>
      <c r="I1" s="3"/>
      <c r="J1" s="3"/>
      <c r="K1" s="3"/>
      <c r="L1" s="3"/>
    </row>
    <row r="2" spans="1:16" x14ac:dyDescent="0.2">
      <c r="A2" s="3"/>
      <c r="B2" s="3"/>
      <c r="C2" s="3"/>
      <c r="D2" s="3"/>
      <c r="E2" s="3"/>
      <c r="F2" s="3"/>
      <c r="G2" s="3"/>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32"/>
      <c r="C4" s="208" t="s">
        <v>3</v>
      </c>
      <c r="D4" s="209"/>
      <c r="E4" s="208" t="s">
        <v>4</v>
      </c>
      <c r="F4" s="212"/>
      <c r="G4" s="34" t="s">
        <v>5</v>
      </c>
      <c r="H4" s="12" t="s">
        <v>29</v>
      </c>
      <c r="I4" s="12" t="s">
        <v>30</v>
      </c>
      <c r="J4" s="7"/>
      <c r="K4" s="7"/>
    </row>
    <row r="5" spans="1:16" s="14" customFormat="1" ht="54" customHeight="1" x14ac:dyDescent="0.2">
      <c r="B5" s="33"/>
      <c r="C5" s="232" t="str">
        <f>'[4]2. Contratación (C)'!A14</f>
        <v>C.R9</v>
      </c>
      <c r="D5" s="233"/>
      <c r="E5" s="234" t="str">
        <f>'[4]2. Contratación (C)'!B14</f>
        <v>Doble financiación</v>
      </c>
      <c r="F5" s="235"/>
      <c r="G5" s="41" t="str">
        <f>'[4]2. Contratación (C)'!C14</f>
        <v>Incumplimiento de la prohibición de doble financiación.</v>
      </c>
      <c r="H5" s="3"/>
      <c r="I5" s="13" t="s">
        <v>31</v>
      </c>
      <c r="J5" s="3"/>
      <c r="K5" s="3"/>
    </row>
    <row r="6" spans="1:16" x14ac:dyDescent="0.2">
      <c r="A6" s="3"/>
      <c r="B6" s="3"/>
      <c r="C6" s="3"/>
      <c r="D6" s="3"/>
      <c r="E6" s="3"/>
      <c r="F6" s="3"/>
      <c r="G6" s="3"/>
      <c r="H6" s="3"/>
      <c r="I6" s="3"/>
      <c r="J6" s="3"/>
      <c r="K6" s="3"/>
      <c r="L6" s="3"/>
    </row>
    <row r="7" spans="1:16" x14ac:dyDescent="0.2">
      <c r="A7" s="3"/>
      <c r="B7" s="3"/>
      <c r="C7" s="3"/>
      <c r="D7" s="3"/>
      <c r="E7" s="3"/>
      <c r="F7" s="3"/>
      <c r="G7" s="3"/>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40" t="s">
        <v>38</v>
      </c>
    </row>
    <row r="9" spans="1:16" ht="24" x14ac:dyDescent="0.2">
      <c r="A9" s="48" t="s">
        <v>39</v>
      </c>
      <c r="B9" s="48" t="s">
        <v>40</v>
      </c>
      <c r="C9" s="37" t="s">
        <v>41</v>
      </c>
      <c r="D9" s="37" t="s">
        <v>42</v>
      </c>
      <c r="E9" s="37" t="s">
        <v>43</v>
      </c>
      <c r="F9" s="48" t="s">
        <v>44</v>
      </c>
      <c r="G9" s="48" t="s">
        <v>45</v>
      </c>
      <c r="H9" s="37" t="s">
        <v>46</v>
      </c>
      <c r="I9" s="37" t="s">
        <v>47</v>
      </c>
      <c r="J9" s="37" t="s">
        <v>48</v>
      </c>
      <c r="K9" s="48" t="s">
        <v>49</v>
      </c>
      <c r="L9" s="48" t="s">
        <v>50</v>
      </c>
      <c r="M9" s="37" t="s">
        <v>51</v>
      </c>
      <c r="N9" s="37" t="s">
        <v>52</v>
      </c>
      <c r="O9" s="37" t="s">
        <v>53</v>
      </c>
      <c r="P9" s="240"/>
    </row>
    <row r="10" spans="1:16" s="75" customFormat="1" ht="124.5" customHeight="1" x14ac:dyDescent="0.2">
      <c r="A10" s="71" t="s">
        <v>279</v>
      </c>
      <c r="B10" s="99" t="s">
        <v>280</v>
      </c>
      <c r="C10" s="71">
        <v>2</v>
      </c>
      <c r="D10" s="71">
        <v>1</v>
      </c>
      <c r="E10" s="71">
        <f>C10*D10</f>
        <v>2</v>
      </c>
      <c r="F10" s="71" t="s">
        <v>281</v>
      </c>
      <c r="G10" s="78" t="s">
        <v>282</v>
      </c>
      <c r="H10" s="71">
        <v>2</v>
      </c>
      <c r="I10" s="71">
        <v>1</v>
      </c>
      <c r="J10" s="71">
        <f>H10*I10</f>
        <v>2</v>
      </c>
      <c r="K10" s="69"/>
      <c r="L10" s="70"/>
      <c r="M10" s="71">
        <v>2</v>
      </c>
      <c r="N10" s="71">
        <v>1</v>
      </c>
      <c r="O10" s="71">
        <f>M10*N10</f>
        <v>2</v>
      </c>
      <c r="P10" s="74" t="s">
        <v>283</v>
      </c>
    </row>
    <row r="11" spans="1:16" s="75" customFormat="1" ht="48" customHeight="1" x14ac:dyDescent="0.2">
      <c r="D11" s="85" t="s">
        <v>59</v>
      </c>
      <c r="E11" s="71">
        <f>ROUND(SUM(E10:E10)/COUNT(C10:C10),2)</f>
        <v>2</v>
      </c>
      <c r="I11" s="85" t="s">
        <v>60</v>
      </c>
      <c r="J11" s="71">
        <f>ROUND(SUMIF(J10:J10,"&gt;0",J10:J10)/COUNT(J10:J10),2)</f>
        <v>2</v>
      </c>
      <c r="N11" s="85" t="s">
        <v>61</v>
      </c>
      <c r="O11" s="71">
        <f>ROUND(SUMIF(O10:O10,"&gt;0",O10:O10)/COUNT(O10:O10),2)</f>
        <v>2</v>
      </c>
    </row>
    <row r="12" spans="1:16" x14ac:dyDescent="0.2">
      <c r="A12" s="193">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
    <cfRule type="cellIs" dxfId="62" priority="1" operator="between">
      <formula>11</formula>
      <formula>25</formula>
    </cfRule>
    <cfRule type="cellIs" dxfId="61" priority="2" operator="between">
      <formula>6</formula>
      <formula>10</formula>
    </cfRule>
    <cfRule type="cellIs" dxfId="60" priority="3" operator="between">
      <formula>0</formula>
      <formula>5</formula>
    </cfRule>
  </conditionalFormatting>
  <dataValidations count="1">
    <dataValidation type="list" allowBlank="1" showInputMessage="1" showErrorMessage="1" sqref="C10:D10" xr:uid="{96213CB1-DF48-48A7-B64A-0F22C3C152B0}">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B3B0E-AF28-467B-9BF1-7FDBD8537C16}">
  <sheetPr>
    <tabColor theme="5" tint="0.39997558519241921"/>
    <pageSetUpPr fitToPage="1"/>
  </sheetPr>
  <dimension ref="A1:P13"/>
  <sheetViews>
    <sheetView topLeftCell="A10"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4" customWidth="1"/>
    <col min="8" max="10" width="14.7109375" style="4" customWidth="1"/>
    <col min="11" max="11" width="64.7109375" style="4" customWidth="1"/>
    <col min="12" max="15" width="14.7109375" style="4" customWidth="1"/>
    <col min="16" max="16" width="20.855468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3"/>
      <c r="H1" s="3"/>
      <c r="I1" s="3"/>
      <c r="J1" s="3"/>
      <c r="K1" s="3"/>
      <c r="L1" s="3"/>
    </row>
    <row r="2" spans="1:16" x14ac:dyDescent="0.2">
      <c r="A2" s="3"/>
      <c r="B2" s="3"/>
      <c r="C2" s="3"/>
      <c r="D2" s="3"/>
      <c r="E2" s="3"/>
      <c r="F2" s="3"/>
      <c r="G2" s="3"/>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32"/>
      <c r="C4" s="208" t="s">
        <v>3</v>
      </c>
      <c r="D4" s="209"/>
      <c r="E4" s="208" t="s">
        <v>4</v>
      </c>
      <c r="F4" s="212"/>
      <c r="G4" s="34" t="s">
        <v>5</v>
      </c>
      <c r="H4" s="12" t="s">
        <v>29</v>
      </c>
      <c r="I4" s="12" t="s">
        <v>30</v>
      </c>
      <c r="J4" s="7"/>
      <c r="K4" s="7"/>
    </row>
    <row r="5" spans="1:16" s="14" customFormat="1" ht="54" customHeight="1" x14ac:dyDescent="0.2">
      <c r="B5" s="33"/>
      <c r="C5" s="232" t="str">
        <f>'[4]2. Contratación (C)'!A15</f>
        <v>C.R10</v>
      </c>
      <c r="D5" s="233"/>
      <c r="E5" s="234" t="str">
        <f>'[4]2. Contratación (C)'!B15</f>
        <v xml:space="preserve">Incumplimiento de las obligaciones de información, comunicación y publicidad </v>
      </c>
      <c r="F5" s="235"/>
      <c r="G5" s="41" t="str">
        <f>'[4]2. Contratación (C)'!C15</f>
        <v>No se cumple lo estipulado en la normativa nacional o europea respecto a las obligaciones de información y publicidad.</v>
      </c>
      <c r="H5" s="3"/>
      <c r="I5" s="13" t="s">
        <v>31</v>
      </c>
      <c r="J5" s="3"/>
      <c r="K5" s="3"/>
    </row>
    <row r="6" spans="1:16" x14ac:dyDescent="0.2">
      <c r="A6" s="3"/>
      <c r="B6" s="3"/>
      <c r="C6" s="3"/>
      <c r="D6" s="3"/>
      <c r="E6" s="3"/>
      <c r="F6" s="3"/>
      <c r="G6" s="3"/>
      <c r="H6" s="3"/>
      <c r="I6" s="3"/>
      <c r="J6" s="3"/>
      <c r="K6" s="3"/>
      <c r="L6" s="3"/>
    </row>
    <row r="7" spans="1:16" x14ac:dyDescent="0.2">
      <c r="A7" s="3"/>
      <c r="B7" s="3"/>
      <c r="C7" s="3"/>
      <c r="D7" s="3"/>
      <c r="E7" s="3"/>
      <c r="F7" s="3"/>
      <c r="G7" s="3"/>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40" t="s">
        <v>38</v>
      </c>
    </row>
    <row r="9" spans="1:16" ht="24" x14ac:dyDescent="0.2">
      <c r="A9" s="35" t="s">
        <v>39</v>
      </c>
      <c r="B9" s="35" t="s">
        <v>40</v>
      </c>
      <c r="C9" s="36" t="s">
        <v>41</v>
      </c>
      <c r="D9" s="36" t="s">
        <v>42</v>
      </c>
      <c r="E9" s="37" t="s">
        <v>43</v>
      </c>
      <c r="F9" s="35" t="s">
        <v>44</v>
      </c>
      <c r="G9" s="35" t="s">
        <v>45</v>
      </c>
      <c r="H9" s="36" t="s">
        <v>46</v>
      </c>
      <c r="I9" s="36" t="s">
        <v>47</v>
      </c>
      <c r="J9" s="36" t="s">
        <v>48</v>
      </c>
      <c r="K9" s="35" t="s">
        <v>49</v>
      </c>
      <c r="L9" s="35" t="s">
        <v>50</v>
      </c>
      <c r="M9" s="36" t="s">
        <v>51</v>
      </c>
      <c r="N9" s="36" t="s">
        <v>52</v>
      </c>
      <c r="O9" s="36" t="s">
        <v>53</v>
      </c>
      <c r="P9" s="240"/>
    </row>
    <row r="10" spans="1:16" ht="156" x14ac:dyDescent="0.2">
      <c r="A10" s="76" t="s">
        <v>284</v>
      </c>
      <c r="B10" s="51" t="s">
        <v>285</v>
      </c>
      <c r="C10" s="76">
        <v>1</v>
      </c>
      <c r="D10" s="76">
        <v>1</v>
      </c>
      <c r="E10" s="76">
        <f>C10*D10</f>
        <v>1</v>
      </c>
      <c r="F10" s="76" t="s">
        <v>286</v>
      </c>
      <c r="G10" s="53" t="s">
        <v>287</v>
      </c>
      <c r="H10" s="76">
        <v>1</v>
      </c>
      <c r="I10" s="76">
        <v>1</v>
      </c>
      <c r="J10" s="76">
        <f>H10*I10</f>
        <v>1</v>
      </c>
      <c r="K10" s="81"/>
      <c r="L10" s="77"/>
      <c r="M10" s="76">
        <v>1</v>
      </c>
      <c r="N10" s="76">
        <v>1</v>
      </c>
      <c r="O10" s="76">
        <f>M10*N10</f>
        <v>1</v>
      </c>
      <c r="P10" s="82" t="s">
        <v>216</v>
      </c>
    </row>
    <row r="11" spans="1:16" ht="113.1" customHeight="1" x14ac:dyDescent="0.2">
      <c r="A11" s="71" t="s">
        <v>288</v>
      </c>
      <c r="B11" s="99" t="s">
        <v>289</v>
      </c>
      <c r="C11" s="71">
        <v>1</v>
      </c>
      <c r="D11" s="71">
        <v>1</v>
      </c>
      <c r="E11" s="76">
        <f>C11*D11</f>
        <v>1</v>
      </c>
      <c r="F11" s="71" t="s">
        <v>290</v>
      </c>
      <c r="G11" s="69" t="s">
        <v>291</v>
      </c>
      <c r="H11" s="71">
        <v>1</v>
      </c>
      <c r="I11" s="71">
        <v>1</v>
      </c>
      <c r="J11" s="76">
        <f>H11*I11</f>
        <v>1</v>
      </c>
      <c r="K11" s="69"/>
      <c r="L11" s="70"/>
      <c r="M11" s="71">
        <v>1</v>
      </c>
      <c r="N11" s="71">
        <v>1</v>
      </c>
      <c r="O11" s="76">
        <f>M11*N11</f>
        <v>1</v>
      </c>
      <c r="P11" s="74" t="s">
        <v>216</v>
      </c>
    </row>
    <row r="12" spans="1:16" ht="48" customHeight="1" x14ac:dyDescent="0.2">
      <c r="A12" s="75"/>
      <c r="B12" s="75"/>
      <c r="C12" s="75"/>
      <c r="D12" s="85" t="s">
        <v>59</v>
      </c>
      <c r="E12" s="71">
        <f>ROUND(SUM(E10:E11)/COUNT(C10:C11),2)</f>
        <v>1</v>
      </c>
      <c r="F12" s="75"/>
      <c r="G12" s="75"/>
      <c r="H12" s="75"/>
      <c r="I12" s="85" t="s">
        <v>60</v>
      </c>
      <c r="J12" s="71">
        <f>ROUND(SUMIF(J10:J11,"&gt;0",J10:J11)/COUNT(J10:J11),2)</f>
        <v>1</v>
      </c>
      <c r="K12" s="75"/>
      <c r="L12" s="75"/>
      <c r="M12" s="75"/>
      <c r="N12" s="85" t="s">
        <v>61</v>
      </c>
      <c r="O12" s="71">
        <f>ROUND(SUMIF(O10:O11,"&gt;0",O10:O11)/COUNT(O10:O11),2)</f>
        <v>1</v>
      </c>
      <c r="P12" s="75"/>
    </row>
    <row r="13" spans="1:16" x14ac:dyDescent="0.2">
      <c r="A13" s="193">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1">
    <cfRule type="cellIs" dxfId="59" priority="1" operator="between">
      <formula>11</formula>
      <formula>25</formula>
    </cfRule>
    <cfRule type="cellIs" dxfId="58" priority="2" operator="between">
      <formula>6</formula>
      <formula>10</formula>
    </cfRule>
    <cfRule type="cellIs" dxfId="57" priority="3" operator="between">
      <formula>0</formula>
      <formula>5</formula>
    </cfRule>
  </conditionalFormatting>
  <dataValidations count="1">
    <dataValidation type="list" allowBlank="1" showInputMessage="1" showErrorMessage="1" sqref="C10:D11" xr:uid="{563DD031-19A0-406B-9BC2-6E7615EE5253}">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668A9-DDE7-4421-A82D-41CCF62A0EDE}">
  <sheetPr>
    <tabColor theme="5" tint="0.39997558519241921"/>
    <pageSetUpPr fitToPage="1"/>
  </sheetPr>
  <dimension ref="A1:P14"/>
  <sheetViews>
    <sheetView topLeftCell="A13"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8554687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54" customHeight="1" x14ac:dyDescent="0.2">
      <c r="B5" s="141"/>
      <c r="C5" s="236" t="str">
        <f>'[4]2. Contratación (C)'!A16</f>
        <v>C.R11</v>
      </c>
      <c r="D5" s="237"/>
      <c r="E5" s="238" t="str">
        <f>'[4]2. Contratación (C)'!B16</f>
        <v>Pérdida de pista de auditoría</v>
      </c>
      <c r="F5" s="239"/>
      <c r="G5" s="27" t="str">
        <f>'[4]2. Contratación (C)'!C16</f>
        <v>No se garantiza la conservación de toda la documentación y registros contables para disponer de una pista de auditoría adecuada</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4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41"/>
    </row>
    <row r="10" spans="1:16" ht="96.95" customHeight="1" x14ac:dyDescent="0.2">
      <c r="A10" s="145" t="s">
        <v>292</v>
      </c>
      <c r="B10" s="100" t="s">
        <v>293</v>
      </c>
      <c r="C10" s="144">
        <v>2</v>
      </c>
      <c r="D10" s="144">
        <v>1</v>
      </c>
      <c r="E10" s="145">
        <f>C10*D10</f>
        <v>2</v>
      </c>
      <c r="F10" s="145" t="s">
        <v>294</v>
      </c>
      <c r="G10" s="45" t="s">
        <v>295</v>
      </c>
      <c r="H10" s="145">
        <v>2</v>
      </c>
      <c r="I10" s="145">
        <v>1</v>
      </c>
      <c r="J10" s="145">
        <f>H10*I10</f>
        <v>2</v>
      </c>
      <c r="K10" s="78" t="s">
        <v>659</v>
      </c>
      <c r="L10" s="149">
        <v>2025</v>
      </c>
      <c r="M10" s="145">
        <v>2</v>
      </c>
      <c r="N10" s="145">
        <v>1</v>
      </c>
      <c r="O10" s="145">
        <f>M10*N10</f>
        <v>2</v>
      </c>
      <c r="P10" s="161" t="s">
        <v>296</v>
      </c>
    </row>
    <row r="11" spans="1:16" ht="110.1" customHeight="1" x14ac:dyDescent="0.2">
      <c r="A11" s="144" t="s">
        <v>297</v>
      </c>
      <c r="B11" s="88" t="s">
        <v>660</v>
      </c>
      <c r="C11" s="144">
        <v>2</v>
      </c>
      <c r="D11" s="144">
        <v>1</v>
      </c>
      <c r="E11" s="145">
        <f>C11*D11</f>
        <v>2</v>
      </c>
      <c r="F11" s="144" t="s">
        <v>298</v>
      </c>
      <c r="G11" s="80" t="s">
        <v>299</v>
      </c>
      <c r="H11" s="144">
        <v>2</v>
      </c>
      <c r="I11" s="144">
        <v>1</v>
      </c>
      <c r="J11" s="145">
        <f>H11*I11</f>
        <v>2</v>
      </c>
      <c r="K11" s="80" t="s">
        <v>300</v>
      </c>
      <c r="L11" s="146">
        <v>2025</v>
      </c>
      <c r="M11" s="144">
        <v>2</v>
      </c>
      <c r="N11" s="144">
        <v>1</v>
      </c>
      <c r="O11" s="145">
        <f>M11*N11</f>
        <v>2</v>
      </c>
      <c r="P11" s="161" t="s">
        <v>301</v>
      </c>
    </row>
    <row r="12" spans="1:16" ht="107.45" customHeight="1" x14ac:dyDescent="0.2">
      <c r="A12" s="145" t="s">
        <v>302</v>
      </c>
      <c r="B12" s="99" t="s">
        <v>303</v>
      </c>
      <c r="C12" s="145">
        <v>1</v>
      </c>
      <c r="D12" s="145">
        <v>1</v>
      </c>
      <c r="E12" s="145">
        <f>C12*D12</f>
        <v>1</v>
      </c>
      <c r="F12" s="145" t="s">
        <v>304</v>
      </c>
      <c r="G12" s="131"/>
      <c r="H12" s="145">
        <v>1</v>
      </c>
      <c r="I12" s="145">
        <v>1</v>
      </c>
      <c r="J12" s="145">
        <f>H12*I12</f>
        <v>1</v>
      </c>
      <c r="K12" s="78" t="s">
        <v>305</v>
      </c>
      <c r="L12" s="149">
        <v>2025</v>
      </c>
      <c r="M12" s="145">
        <v>1</v>
      </c>
      <c r="N12" s="145">
        <v>1</v>
      </c>
      <c r="O12" s="145">
        <f>M12*N12</f>
        <v>1</v>
      </c>
      <c r="P12" s="161" t="s">
        <v>306</v>
      </c>
    </row>
    <row r="13" spans="1:16" ht="48" customHeight="1" x14ac:dyDescent="0.2">
      <c r="A13" s="86"/>
      <c r="B13" s="86"/>
      <c r="C13" s="86"/>
      <c r="D13" s="155" t="s">
        <v>59</v>
      </c>
      <c r="E13" s="145">
        <f>ROUND(SUM(E10:E12)/COUNT(C10:C12),2)</f>
        <v>1.67</v>
      </c>
      <c r="F13" s="86"/>
      <c r="G13" s="86"/>
      <c r="H13" s="86"/>
      <c r="I13" s="155" t="s">
        <v>60</v>
      </c>
      <c r="J13" s="145">
        <f>ROUND(SUMIF(J10:J12,"&gt;0",J10:J12)/COUNT(J10:J12),2)</f>
        <v>1.67</v>
      </c>
      <c r="K13" s="86"/>
      <c r="L13" s="86"/>
      <c r="M13" s="86"/>
      <c r="N13" s="155" t="s">
        <v>61</v>
      </c>
      <c r="O13" s="145">
        <f>ROUND(SUMIF(O10:O12,"&gt;0",O10:O12)/COUNT(O10:O12),2)</f>
        <v>1.67</v>
      </c>
      <c r="P13" s="86"/>
    </row>
    <row r="14" spans="1:16" x14ac:dyDescent="0.2">
      <c r="A14" s="174">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2">
    <cfRule type="cellIs" dxfId="56" priority="1" operator="between">
      <formula>11</formula>
      <formula>25</formula>
    </cfRule>
    <cfRule type="cellIs" dxfId="55" priority="2" operator="between">
      <formula>6</formula>
      <formula>10</formula>
    </cfRule>
    <cfRule type="cellIs" dxfId="54" priority="3" operator="between">
      <formula>0</formula>
      <formula>5</formula>
    </cfRule>
  </conditionalFormatting>
  <dataValidations count="1">
    <dataValidation type="list" allowBlank="1" showInputMessage="1" showErrorMessage="1" sqref="C10:D12" xr:uid="{C1EA78C8-DD25-4640-AE4D-7C94F93EB6D0}">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P12"/>
  <sheetViews>
    <sheetView topLeftCell="G8" zoomScaleNormal="100" zoomScaleSheetLayoutView="100" workbookViewId="0">
      <selection activeCell="D32" sqref="D32:F38"/>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855468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32"/>
      <c r="C4" s="208" t="s">
        <v>3</v>
      </c>
      <c r="D4" s="209"/>
      <c r="E4" s="208" t="s">
        <v>4</v>
      </c>
      <c r="F4" s="212"/>
      <c r="G4" s="55" t="s">
        <v>5</v>
      </c>
      <c r="H4" s="12" t="s">
        <v>29</v>
      </c>
      <c r="I4" s="12" t="s">
        <v>30</v>
      </c>
      <c r="J4" s="7"/>
      <c r="K4" s="7"/>
    </row>
    <row r="5" spans="1:16" s="14" customFormat="1" ht="54" customHeight="1" x14ac:dyDescent="0.2">
      <c r="B5" s="33"/>
      <c r="C5" s="210" t="str">
        <f>'1. Subvenciones (S)'!A7</f>
        <v>S.R1</v>
      </c>
      <c r="D5" s="211"/>
      <c r="E5" s="213" t="str">
        <f>'1. Subvenciones (S)'!B7</f>
        <v>Limitación de la concurrencia</v>
      </c>
      <c r="F5" s="214"/>
      <c r="G5" s="27" t="str">
        <f>'1. Subvenciones (S)'!C7</f>
        <v>No se garantiza que el procedimiento de concesión se desarrolle de forma transparente y pública, lo que puede dar lugar a favoritismos o a actos de corrupción</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03" t="s">
        <v>32</v>
      </c>
      <c r="B8" s="205"/>
      <c r="C8" s="202" t="s">
        <v>33</v>
      </c>
      <c r="D8" s="204"/>
      <c r="E8" s="204"/>
      <c r="F8" s="203" t="s">
        <v>34</v>
      </c>
      <c r="G8" s="203"/>
      <c r="H8" s="202" t="s">
        <v>35</v>
      </c>
      <c r="I8" s="202"/>
      <c r="J8" s="202"/>
      <c r="K8" s="203" t="s">
        <v>36</v>
      </c>
      <c r="L8" s="203"/>
      <c r="M8" s="202" t="s">
        <v>37</v>
      </c>
      <c r="N8" s="202"/>
      <c r="O8" s="202"/>
      <c r="P8" s="201" t="s">
        <v>38</v>
      </c>
    </row>
    <row r="9" spans="1:16" ht="24" x14ac:dyDescent="0.2">
      <c r="A9" s="35" t="s">
        <v>39</v>
      </c>
      <c r="B9" s="35" t="s">
        <v>40</v>
      </c>
      <c r="C9" s="36" t="s">
        <v>41</v>
      </c>
      <c r="D9" s="36" t="s">
        <v>42</v>
      </c>
      <c r="E9" s="36" t="s">
        <v>43</v>
      </c>
      <c r="F9" s="35" t="s">
        <v>44</v>
      </c>
      <c r="G9" s="56" t="s">
        <v>45</v>
      </c>
      <c r="H9" s="36" t="s">
        <v>46</v>
      </c>
      <c r="I9" s="36" t="s">
        <v>47</v>
      </c>
      <c r="J9" s="36" t="s">
        <v>48</v>
      </c>
      <c r="K9" s="35" t="s">
        <v>49</v>
      </c>
      <c r="L9" s="35" t="s">
        <v>50</v>
      </c>
      <c r="M9" s="36" t="s">
        <v>51</v>
      </c>
      <c r="N9" s="36" t="s">
        <v>52</v>
      </c>
      <c r="O9" s="36" t="s">
        <v>53</v>
      </c>
      <c r="P9" s="201"/>
    </row>
    <row r="10" spans="1:16" s="75" customFormat="1" ht="126.6" customHeight="1" x14ac:dyDescent="0.2">
      <c r="A10" s="71" t="s">
        <v>54</v>
      </c>
      <c r="B10" s="72" t="s">
        <v>55</v>
      </c>
      <c r="C10" s="71">
        <v>1</v>
      </c>
      <c r="D10" s="71">
        <v>2</v>
      </c>
      <c r="E10" s="71">
        <f t="shared" ref="E10" si="0">C10*D10</f>
        <v>2</v>
      </c>
      <c r="F10" s="71" t="s">
        <v>56</v>
      </c>
      <c r="G10" s="73" t="s">
        <v>57</v>
      </c>
      <c r="H10" s="71">
        <v>1</v>
      </c>
      <c r="I10" s="71">
        <v>1</v>
      </c>
      <c r="J10" s="71">
        <f t="shared" ref="J10" si="1">H10*I10</f>
        <v>1</v>
      </c>
      <c r="K10" s="69"/>
      <c r="L10" s="70"/>
      <c r="M10" s="71">
        <v>1</v>
      </c>
      <c r="N10" s="71">
        <v>1</v>
      </c>
      <c r="O10" s="71">
        <f t="shared" ref="O10" si="2">M10*N10</f>
        <v>1</v>
      </c>
      <c r="P10" s="74" t="s">
        <v>58</v>
      </c>
    </row>
    <row r="11" spans="1:16" s="75" customFormat="1" ht="36" x14ac:dyDescent="0.2">
      <c r="D11" s="85" t="s">
        <v>59</v>
      </c>
      <c r="E11" s="71">
        <f>ROUND(SUM(E10:E10)/COUNT(C10:C10),2)</f>
        <v>2</v>
      </c>
      <c r="G11" s="86"/>
      <c r="I11" s="85" t="s">
        <v>60</v>
      </c>
      <c r="J11" s="71">
        <f>ROUND(SUMIF(J10:J10,"&gt;0",J10:J10)/COUNT(J10:J10),2)</f>
        <v>1</v>
      </c>
      <c r="N11" s="85" t="s">
        <v>61</v>
      </c>
      <c r="O11" s="71">
        <f>ROUND(SUMIF(O10:O10,"&gt;0",O10:O10)/COUNT(O10:O10),2)</f>
        <v>1</v>
      </c>
    </row>
    <row r="12" spans="1:16" x14ac:dyDescent="0.2">
      <c r="A12" s="193">
        <v>45825</v>
      </c>
    </row>
  </sheetData>
  <mergeCells count="12">
    <mergeCell ref="C3:G3"/>
    <mergeCell ref="C4:D4"/>
    <mergeCell ref="C5:D5"/>
    <mergeCell ref="H8:J8"/>
    <mergeCell ref="F8:G8"/>
    <mergeCell ref="E4:F4"/>
    <mergeCell ref="E5:F5"/>
    <mergeCell ref="P8:P9"/>
    <mergeCell ref="M8:O8"/>
    <mergeCell ref="K8:L8"/>
    <mergeCell ref="C8:E8"/>
    <mergeCell ref="A8:B8"/>
  </mergeCells>
  <conditionalFormatting sqref="F10">
    <cfRule type="cellIs" dxfId="104" priority="89" operator="between">
      <formula>11</formula>
      <formula>25</formula>
    </cfRule>
    <cfRule type="cellIs" dxfId="103" priority="90" operator="between">
      <formula>6</formula>
      <formula>10</formula>
    </cfRule>
    <cfRule type="cellIs" dxfId="102" priority="91" operator="between">
      <formula>0</formula>
      <formula>5</formula>
    </cfRule>
  </conditionalFormatting>
  <dataValidations count="1">
    <dataValidation type="list" allowBlank="1" showInputMessage="1" showErrorMessage="1" sqref="C10:D10" xr:uid="{00000000-0002-0000-0200-000002000000}">
      <formula1>positive</formula1>
    </dataValidation>
  </dataValidations>
  <pageMargins left="0.70866141732283472" right="0.70866141732283472" top="0.74803149606299213" bottom="0.74803149606299213" header="0.31496062992125984" footer="0.31496062992125984"/>
  <pageSetup paperSize="8" scale="4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BA65-E660-4053-B31C-F8A6B95AAD01}">
  <sheetPr>
    <tabColor theme="4" tint="-0.249977111117893"/>
    <pageSetUpPr fitToPage="1"/>
  </sheetPr>
  <dimension ref="A1:AO59"/>
  <sheetViews>
    <sheetView topLeftCell="A13" zoomScaleNormal="100" zoomScalePageLayoutView="125" workbookViewId="0">
      <selection activeCell="C6" sqref="C6"/>
    </sheetView>
  </sheetViews>
  <sheetFormatPr baseColWidth="10" defaultColWidth="8.7109375" defaultRowHeight="15.75" x14ac:dyDescent="0.25"/>
  <cols>
    <col min="1" max="1" width="12.28515625" style="10" customWidth="1"/>
    <col min="2" max="2" width="42.42578125" style="11" customWidth="1"/>
    <col min="3" max="3" width="63" style="11" customWidth="1"/>
    <col min="4" max="4" width="13.140625" style="4" customWidth="1"/>
    <col min="5" max="5" width="13.42578125" style="4" customWidth="1"/>
    <col min="6" max="6" width="18.42578125" style="4" customWidth="1"/>
    <col min="7" max="16384" width="8.7109375" style="4"/>
  </cols>
  <sheetData>
    <row r="1" spans="1:41" ht="12.75" x14ac:dyDescent="0.2">
      <c r="A1" s="1"/>
      <c r="B1" s="2"/>
      <c r="C1" s="2"/>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spans="1:41" x14ac:dyDescent="0.25">
      <c r="A2" s="42" t="s">
        <v>697</v>
      </c>
      <c r="B2" s="2"/>
      <c r="C2" s="2"/>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row>
    <row r="3" spans="1:41" ht="12.75" x14ac:dyDescent="0.2">
      <c r="A3" s="1"/>
      <c r="B3" s="2"/>
      <c r="C3" s="2"/>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row>
    <row r="4" spans="1:41" ht="12.75" x14ac:dyDescent="0.2">
      <c r="A4" s="1"/>
      <c r="B4" s="2"/>
      <c r="C4" s="2"/>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row>
    <row r="5" spans="1:41" s="6" customFormat="1" ht="38.25" customHeight="1" x14ac:dyDescent="0.2">
      <c r="A5" s="198" t="s">
        <v>1</v>
      </c>
      <c r="B5" s="199"/>
      <c r="C5" s="199"/>
      <c r="D5" s="198" t="s">
        <v>2</v>
      </c>
      <c r="E5" s="200"/>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row>
    <row r="6" spans="1:41" s="8" customFormat="1" ht="48" x14ac:dyDescent="0.25">
      <c r="A6" s="36" t="s">
        <v>3</v>
      </c>
      <c r="B6" s="36" t="s">
        <v>4</v>
      </c>
      <c r="C6" s="36" t="s">
        <v>5</v>
      </c>
      <c r="D6" s="36" t="s">
        <v>6</v>
      </c>
      <c r="E6" s="36" t="s">
        <v>7</v>
      </c>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row>
    <row r="7" spans="1:41" ht="57" customHeight="1" x14ac:dyDescent="0.2">
      <c r="A7" s="38" t="s">
        <v>307</v>
      </c>
      <c r="B7" s="27" t="s">
        <v>693</v>
      </c>
      <c r="C7" s="27" t="s">
        <v>694</v>
      </c>
      <c r="D7" s="15">
        <v>4</v>
      </c>
      <c r="E7" s="15">
        <v>2</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row>
    <row r="8" spans="1:41" ht="52.5" customHeight="1" x14ac:dyDescent="0.2">
      <c r="A8" s="38" t="s">
        <v>310</v>
      </c>
      <c r="B8" s="28" t="s">
        <v>311</v>
      </c>
      <c r="C8" s="103" t="s">
        <v>689</v>
      </c>
      <c r="D8" s="15">
        <v>4</v>
      </c>
      <c r="E8" s="15">
        <v>2</v>
      </c>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row>
    <row r="9" spans="1:41" ht="40.5" customHeight="1" x14ac:dyDescent="0.2">
      <c r="A9" s="2"/>
      <c r="B9" s="2"/>
      <c r="C9" s="2"/>
      <c r="D9" s="15">
        <v>4</v>
      </c>
      <c r="E9" s="15">
        <v>2</v>
      </c>
      <c r="F9" s="105" t="s">
        <v>312</v>
      </c>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row>
    <row r="10" spans="1:41" ht="12.75" x14ac:dyDescent="0.2">
      <c r="A10" s="195">
        <v>45825</v>
      </c>
      <c r="B10" s="2"/>
      <c r="C10" s="2"/>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row>
    <row r="11" spans="1:41" ht="12.75" x14ac:dyDescent="0.2">
      <c r="A11" s="1"/>
      <c r="B11" s="2"/>
      <c r="C11" s="2"/>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row>
    <row r="12" spans="1:41" ht="12.75" x14ac:dyDescent="0.2">
      <c r="A12" s="1"/>
      <c r="B12" s="2"/>
      <c r="C12" s="2"/>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row>
    <row r="13" spans="1:41" ht="12.75" x14ac:dyDescent="0.2">
      <c r="A13" s="1"/>
      <c r="B13" s="2"/>
      <c r="C13" s="2"/>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row>
    <row r="14" spans="1:41" ht="12.75" x14ac:dyDescent="0.2">
      <c r="A14" s="1"/>
      <c r="B14" s="2"/>
      <c r="C14" s="2"/>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row>
    <row r="15" spans="1:41" ht="12.75" x14ac:dyDescent="0.2">
      <c r="A15" s="1"/>
      <c r="B15" s="2"/>
      <c r="C15" s="2"/>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row>
    <row r="16" spans="1:41" ht="12.75" x14ac:dyDescent="0.2">
      <c r="A16" s="1"/>
      <c r="B16" s="2"/>
      <c r="C16" s="2"/>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row>
    <row r="17" spans="1:41" ht="12.75" x14ac:dyDescent="0.2">
      <c r="A17" s="1"/>
      <c r="B17" s="2"/>
      <c r="C17" s="2"/>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row>
    <row r="18" spans="1:41" ht="12.75" x14ac:dyDescent="0.2">
      <c r="A18" s="1"/>
      <c r="B18" s="2"/>
      <c r="C18" s="2"/>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row>
    <row r="22" spans="1:41" hidden="1" x14ac:dyDescent="0.25"/>
    <row r="23" spans="1:41" hidden="1" x14ac:dyDescent="0.25"/>
    <row r="38" spans="2:41" s="10" customFormat="1" ht="15.75" hidden="1" customHeight="1" x14ac:dyDescent="0.25">
      <c r="B38" s="11"/>
      <c r="C38" s="11"/>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2:41" s="10" customFormat="1" ht="15.75" hidden="1" customHeight="1" x14ac:dyDescent="0.25">
      <c r="B39" s="11"/>
      <c r="C39" s="11"/>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2:41" s="10" customFormat="1" ht="15.75" hidden="1" customHeight="1" x14ac:dyDescent="0.25">
      <c r="B40" s="11"/>
      <c r="C40" s="11"/>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2:41" s="10" customFormat="1" ht="15.75" hidden="1" customHeight="1" x14ac:dyDescent="0.25">
      <c r="B41" s="11"/>
      <c r="C41" s="11"/>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2:41" s="10" customFormat="1" ht="15.75" hidden="1" customHeight="1" x14ac:dyDescent="0.25">
      <c r="B42" s="11"/>
      <c r="C42" s="11"/>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2:41" s="10" customFormat="1" ht="15.75" hidden="1" customHeight="1" x14ac:dyDescent="0.25">
      <c r="B43" s="11"/>
      <c r="C43" s="11"/>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2:41" s="10" customFormat="1" ht="15.75" hidden="1" customHeight="1" x14ac:dyDescent="0.25">
      <c r="B44" s="11"/>
      <c r="C44" s="11"/>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2:41" s="10" customFormat="1" ht="15.75" hidden="1" customHeight="1" x14ac:dyDescent="0.25">
      <c r="B45" s="11"/>
      <c r="C45" s="11"/>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2:41" s="10" customFormat="1" ht="15.75" hidden="1" customHeight="1" x14ac:dyDescent="0.25">
      <c r="B46" s="11"/>
      <c r="C46" s="11"/>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2:41" s="10" customFormat="1" ht="15.75" hidden="1" customHeight="1" x14ac:dyDescent="0.25">
      <c r="B47" s="11"/>
      <c r="C47" s="11"/>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2:41" s="10" customFormat="1" ht="15.75" hidden="1" customHeight="1" x14ac:dyDescent="0.25">
      <c r="B48" s="11"/>
      <c r="C48" s="11"/>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2:41" s="10" customFormat="1" ht="15.75" hidden="1" customHeight="1" x14ac:dyDescent="0.25">
      <c r="B49" s="11"/>
      <c r="C49" s="11"/>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2:41" s="10" customFormat="1" ht="15.75" hidden="1" customHeight="1" x14ac:dyDescent="0.25">
      <c r="B50" s="11"/>
      <c r="C50" s="11"/>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2:41" s="10" customFormat="1" ht="15.75" hidden="1" customHeight="1" x14ac:dyDescent="0.25">
      <c r="B51" s="11"/>
      <c r="C51" s="11"/>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2:41" s="10" customFormat="1" ht="15.75" hidden="1" customHeight="1" x14ac:dyDescent="0.25">
      <c r="B52" s="11"/>
      <c r="C52" s="11"/>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2:41" s="10" customFormat="1" ht="15.75" hidden="1" customHeight="1" x14ac:dyDescent="0.25">
      <c r="B53" s="11"/>
      <c r="C53" s="11"/>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2:41" s="10" customFormat="1" ht="15.75" hidden="1" customHeight="1" x14ac:dyDescent="0.25">
      <c r="B54" s="11"/>
      <c r="C54" s="11"/>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2:41" s="10" customFormat="1" ht="15.75" hidden="1" customHeight="1" x14ac:dyDescent="0.25">
      <c r="B55" s="11"/>
      <c r="C55" s="11"/>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2:41" s="10" customFormat="1" ht="15.75" hidden="1" customHeight="1" x14ac:dyDescent="0.25">
      <c r="B56" s="11"/>
      <c r="C56" s="11"/>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2:41" s="10" customFormat="1" ht="15.75" hidden="1" customHeight="1" x14ac:dyDescent="0.25">
      <c r="B57" s="11"/>
      <c r="C57" s="11"/>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2:41" s="10" customFormat="1" ht="15.75" hidden="1" customHeight="1" x14ac:dyDescent="0.25">
      <c r="B58" s="11"/>
      <c r="C58" s="11"/>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2:41" s="10" customFormat="1" ht="15.75" hidden="1" customHeight="1" x14ac:dyDescent="0.25">
      <c r="B59" s="11"/>
      <c r="C59" s="11"/>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sheetData>
  <mergeCells count="2">
    <mergeCell ref="A5:C5"/>
    <mergeCell ref="D5:E5"/>
  </mergeCells>
  <pageMargins left="0.70866141732283472" right="0.70866141732283472" top="0.74803149606299213" bottom="0.74803149606299213" header="0.31496062992125984" footer="0.31496062992125984"/>
  <pageSetup paperSize="8" fitToHeight="2"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2C2B2-E9A8-4EA2-BAB3-A39AA0145530}">
  <sheetPr>
    <tabColor theme="4" tint="-0.249977111117893"/>
    <pageSetUpPr fitToPage="1"/>
  </sheetPr>
  <dimension ref="A1:P19"/>
  <sheetViews>
    <sheetView topLeftCell="A19"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8554687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54" customHeight="1" x14ac:dyDescent="0.2">
      <c r="B5" s="141"/>
      <c r="C5" s="236" t="s">
        <v>307</v>
      </c>
      <c r="D5" s="237"/>
      <c r="E5" s="238" t="s">
        <v>308</v>
      </c>
      <c r="F5" s="239"/>
      <c r="G5" s="27" t="s">
        <v>309</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171" customHeight="1" x14ac:dyDescent="0.2">
      <c r="A10" s="145" t="s">
        <v>313</v>
      </c>
      <c r="B10" s="60" t="s">
        <v>691</v>
      </c>
      <c r="C10" s="145">
        <v>2</v>
      </c>
      <c r="D10" s="145">
        <v>2</v>
      </c>
      <c r="E10" s="145">
        <f>C10*D10</f>
        <v>4</v>
      </c>
      <c r="F10" s="145" t="s">
        <v>314</v>
      </c>
      <c r="G10" s="45" t="s">
        <v>692</v>
      </c>
      <c r="H10" s="145">
        <v>2</v>
      </c>
      <c r="I10" s="145">
        <v>1</v>
      </c>
      <c r="J10" s="145">
        <f>H10*I10</f>
        <v>2</v>
      </c>
      <c r="K10" s="78"/>
      <c r="L10" s="149"/>
      <c r="M10" s="145">
        <v>2</v>
      </c>
      <c r="N10" s="145">
        <v>1</v>
      </c>
      <c r="O10" s="145">
        <f>M10*N10</f>
        <v>2</v>
      </c>
      <c r="P10" s="161" t="s">
        <v>315</v>
      </c>
    </row>
    <row r="11" spans="1:16" s="86" customFormat="1" ht="48" customHeight="1" x14ac:dyDescent="0.2">
      <c r="D11" s="155" t="s">
        <v>59</v>
      </c>
      <c r="E11" s="145">
        <f>ROUND(SUM(E10:E10)/COUNT(C10:C10),2)</f>
        <v>4</v>
      </c>
      <c r="I11" s="155" t="s">
        <v>60</v>
      </c>
      <c r="J11" s="145">
        <f>ROUND(SUMIF(J10:J10,"&gt;0",J10:J10)/COUNT(J10:J10),2)</f>
        <v>2</v>
      </c>
      <c r="N11" s="155" t="s">
        <v>61</v>
      </c>
      <c r="O11" s="145">
        <f>ROUND(SUMIF(O10:O10,"&gt;0",O10:O10)/COUNT(O10:O10),2)</f>
        <v>2</v>
      </c>
    </row>
    <row r="12" spans="1:16" x14ac:dyDescent="0.2">
      <c r="A12" s="196">
        <v>45825</v>
      </c>
    </row>
    <row r="19" spans="4:4" x14ac:dyDescent="0.2">
      <c r="D19" s="54"/>
    </row>
  </sheetData>
  <mergeCells count="12">
    <mergeCell ref="P8:P9"/>
    <mergeCell ref="A8:B8"/>
    <mergeCell ref="C8:E8"/>
    <mergeCell ref="F8:G8"/>
    <mergeCell ref="H8:J8"/>
    <mergeCell ref="K8:L8"/>
    <mergeCell ref="M8:O8"/>
    <mergeCell ref="C3:G3"/>
    <mergeCell ref="C4:D4"/>
    <mergeCell ref="E4:F4"/>
    <mergeCell ref="C5:D5"/>
    <mergeCell ref="E5:F5"/>
  </mergeCells>
  <conditionalFormatting sqref="F10">
    <cfRule type="cellIs" dxfId="53" priority="1" operator="between">
      <formula>11</formula>
      <formula>25</formula>
    </cfRule>
    <cfRule type="cellIs" dxfId="52" priority="2" operator="between">
      <formula>6</formula>
      <formula>10</formula>
    </cfRule>
    <cfRule type="cellIs" dxfId="51" priority="3" operator="between">
      <formula>0</formula>
      <formula>5</formula>
    </cfRule>
  </conditionalFormatting>
  <dataValidations count="1">
    <dataValidation type="list" allowBlank="1" showInputMessage="1" showErrorMessage="1" sqref="C10:D10" xr:uid="{6DE3FAFD-086C-4B01-B962-128396AAF421}">
      <formula1>positive</formula1>
    </dataValidation>
  </dataValidations>
  <pageMargins left="0.70866141732283472" right="0.70866141732283472" top="0.74803149606299213" bottom="0.74803149606299213" header="0.31496062992125984" footer="0.31496062992125984"/>
  <pageSetup paperSize="9" scale="33"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66C50-2D1E-4403-A058-E51979458B03}">
  <sheetPr>
    <tabColor theme="8" tint="-0.249977111117893"/>
    <pageSetUpPr fitToPage="1"/>
  </sheetPr>
  <dimension ref="A1:P19"/>
  <sheetViews>
    <sheetView topLeftCell="B16"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32.140625" style="58" customWidth="1"/>
    <col min="3" max="3" width="13.28515625" style="58" customWidth="1"/>
    <col min="4" max="4" width="15" style="58" customWidth="1"/>
    <col min="5" max="5" width="10.42578125" style="58" customWidth="1"/>
    <col min="6" max="6" width="12.7109375" style="58" customWidth="1"/>
    <col min="7" max="7" width="64.28515625" style="58" customWidth="1"/>
    <col min="8" max="10" width="11.28515625" style="58" customWidth="1"/>
    <col min="11" max="11" width="28" style="58" customWidth="1"/>
    <col min="12" max="12" width="10.28515625" style="58" customWidth="1"/>
    <col min="13" max="15" width="11.140625" style="58" customWidth="1"/>
    <col min="16" max="16" width="17.4257812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54" customHeight="1" x14ac:dyDescent="0.2">
      <c r="B5" s="141"/>
      <c r="C5" s="236" t="s">
        <v>310</v>
      </c>
      <c r="D5" s="237"/>
      <c r="E5" s="238" t="s">
        <v>311</v>
      </c>
      <c r="F5" s="239"/>
      <c r="G5" s="27" t="s">
        <v>688</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37.5" customHeight="1"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232.15" customHeight="1" x14ac:dyDescent="0.2">
      <c r="A10" s="145" t="s">
        <v>316</v>
      </c>
      <c r="B10" s="67" t="s">
        <v>689</v>
      </c>
      <c r="C10" s="145">
        <v>2</v>
      </c>
      <c r="D10" s="145">
        <v>2</v>
      </c>
      <c r="E10" s="145">
        <f>C10*D10</f>
        <v>4</v>
      </c>
      <c r="F10" s="145" t="s">
        <v>317</v>
      </c>
      <c r="G10" s="45" t="s">
        <v>690</v>
      </c>
      <c r="H10" s="145">
        <v>2</v>
      </c>
      <c r="I10" s="145">
        <v>1</v>
      </c>
      <c r="J10" s="145">
        <f>H10*I10</f>
        <v>2</v>
      </c>
      <c r="K10" s="78"/>
      <c r="L10" s="149"/>
      <c r="M10" s="145">
        <v>2</v>
      </c>
      <c r="N10" s="145">
        <v>1</v>
      </c>
      <c r="O10" s="145">
        <f>M10*N10</f>
        <v>2</v>
      </c>
      <c r="P10" s="161" t="s">
        <v>315</v>
      </c>
    </row>
    <row r="11" spans="1:16" s="86" customFormat="1" ht="48" customHeight="1" x14ac:dyDescent="0.2">
      <c r="D11" s="155" t="s">
        <v>59</v>
      </c>
      <c r="E11" s="145">
        <f>ROUND(SUM(E10:E10)/COUNT(C10:C10),2)</f>
        <v>4</v>
      </c>
      <c r="I11" s="155" t="s">
        <v>60</v>
      </c>
      <c r="J11" s="145">
        <f>ROUND(SUMIF(J10:J10,"&gt;0",J10:J10)/COUNT(J10:J10),2)</f>
        <v>2</v>
      </c>
      <c r="N11" s="155" t="s">
        <v>61</v>
      </c>
      <c r="O11" s="145">
        <f>ROUND(SUMIF(O10:O10,"&gt;0",O10:O10)/COUNT(O10:O10),2)</f>
        <v>2</v>
      </c>
    </row>
    <row r="12" spans="1:16" x14ac:dyDescent="0.2">
      <c r="A12" s="196">
        <v>45825</v>
      </c>
    </row>
    <row r="19" spans="4:4" x14ac:dyDescent="0.2">
      <c r="D19" s="54"/>
    </row>
  </sheetData>
  <mergeCells count="12">
    <mergeCell ref="P8:P9"/>
    <mergeCell ref="M8:O8"/>
    <mergeCell ref="C3:G3"/>
    <mergeCell ref="C4:D4"/>
    <mergeCell ref="E4:F4"/>
    <mergeCell ref="C5:D5"/>
    <mergeCell ref="E5:F5"/>
    <mergeCell ref="A8:B8"/>
    <mergeCell ref="C8:E8"/>
    <mergeCell ref="F8:G8"/>
    <mergeCell ref="H8:J8"/>
    <mergeCell ref="K8:L8"/>
  </mergeCells>
  <dataValidations count="1">
    <dataValidation type="list" allowBlank="1" showInputMessage="1" showErrorMessage="1" sqref="C10:D10" xr:uid="{AC67E997-3E97-4CD5-825B-0B2DA6235E30}">
      <formula1>positive</formula1>
    </dataValidation>
  </dataValidations>
  <pageMargins left="0.70866141732283472" right="0.70866141732283472" top="0.74803149606299213" bottom="0.74803149606299213" header="0.31496062992125984" footer="0.31496062992125984"/>
  <pageSetup paperSize="9" scale="4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1476A-E439-425C-B684-18A8831E55C9}">
  <sheetPr>
    <tabColor theme="6" tint="0.39997558519241921"/>
    <pageSetUpPr fitToPage="1"/>
  </sheetPr>
  <dimension ref="A2:F51"/>
  <sheetViews>
    <sheetView topLeftCell="A62" zoomScaleNormal="100" zoomScalePageLayoutView="125" workbookViewId="0">
      <selection activeCell="C6" sqref="C6"/>
    </sheetView>
  </sheetViews>
  <sheetFormatPr baseColWidth="10" defaultColWidth="8.7109375" defaultRowHeight="12" x14ac:dyDescent="0.2"/>
  <cols>
    <col min="1" max="1" width="11.28515625" style="16" customWidth="1"/>
    <col min="2" max="2" width="36.85546875" style="2" customWidth="1"/>
    <col min="3" max="3" width="60.42578125" style="2" customWidth="1"/>
    <col min="4" max="4" width="13" style="3" customWidth="1"/>
    <col min="5" max="5" width="14.42578125" style="3" customWidth="1"/>
    <col min="6" max="6" width="17.7109375" style="3" customWidth="1"/>
    <col min="7" max="16384" width="8.7109375" style="3"/>
  </cols>
  <sheetData>
    <row r="2" spans="1:6" ht="15.75" x14ac:dyDescent="0.2">
      <c r="A2" s="43" t="s">
        <v>698</v>
      </c>
    </row>
    <row r="4" spans="1:6" s="5" customFormat="1" ht="38.25" customHeight="1" x14ac:dyDescent="0.2">
      <c r="A4" s="198" t="s">
        <v>1</v>
      </c>
      <c r="B4" s="199"/>
      <c r="C4" s="199"/>
      <c r="D4" s="198" t="s">
        <v>2</v>
      </c>
      <c r="E4" s="200"/>
    </row>
    <row r="5" spans="1:6" s="7" customFormat="1" ht="36" x14ac:dyDescent="0.2">
      <c r="A5" s="39" t="s">
        <v>3</v>
      </c>
      <c r="B5" s="36" t="s">
        <v>4</v>
      </c>
      <c r="C5" s="36" t="s">
        <v>5</v>
      </c>
      <c r="D5" s="36" t="s">
        <v>6</v>
      </c>
      <c r="E5" s="36" t="s">
        <v>7</v>
      </c>
    </row>
    <row r="6" spans="1:6" ht="54.75" customHeight="1" x14ac:dyDescent="0.2">
      <c r="A6" s="40" t="s">
        <v>318</v>
      </c>
      <c r="B6" s="28" t="s">
        <v>319</v>
      </c>
      <c r="C6" s="103" t="s">
        <v>320</v>
      </c>
      <c r="D6" s="15">
        <v>2</v>
      </c>
      <c r="E6" s="15">
        <v>2</v>
      </c>
      <c r="F6" s="106"/>
    </row>
    <row r="7" spans="1:6" ht="41.25" customHeight="1" x14ac:dyDescent="0.2">
      <c r="D7" s="15">
        <v>2</v>
      </c>
      <c r="E7" s="15">
        <v>2</v>
      </c>
      <c r="F7" s="19" t="s">
        <v>321</v>
      </c>
    </row>
    <row r="8" spans="1:6" x14ac:dyDescent="0.2">
      <c r="E8" s="3" t="s">
        <v>322</v>
      </c>
    </row>
    <row r="9" spans="1:6" x14ac:dyDescent="0.2">
      <c r="A9" s="195">
        <v>45825</v>
      </c>
    </row>
    <row r="14" spans="1:6" s="16" customFormat="1" hidden="1" x14ac:dyDescent="0.2">
      <c r="B14" s="2"/>
      <c r="C14" s="2"/>
      <c r="D14" s="3"/>
      <c r="E14" s="3"/>
      <c r="F14" s="3"/>
    </row>
    <row r="15" spans="1:6" s="16" customFormat="1" hidden="1" x14ac:dyDescent="0.2">
      <c r="B15" s="2"/>
      <c r="C15" s="2"/>
      <c r="D15" s="3"/>
      <c r="E15" s="3"/>
      <c r="F15" s="3"/>
    </row>
    <row r="30" spans="2:6" s="16" customFormat="1" ht="15.75" hidden="1" customHeight="1" x14ac:dyDescent="0.2">
      <c r="B30" s="2"/>
      <c r="C30" s="2"/>
      <c r="D30" s="3"/>
      <c r="E30" s="3"/>
      <c r="F30" s="3"/>
    </row>
    <row r="31" spans="2:6" s="16" customFormat="1" ht="15.75" hidden="1" customHeight="1" x14ac:dyDescent="0.2">
      <c r="B31" s="2"/>
      <c r="C31" s="2"/>
      <c r="D31" s="3"/>
      <c r="E31" s="3"/>
      <c r="F31" s="3"/>
    </row>
    <row r="32" spans="2:6" s="16" customFormat="1" ht="15.75" hidden="1" customHeight="1" x14ac:dyDescent="0.2">
      <c r="B32" s="2"/>
      <c r="C32" s="2"/>
      <c r="D32" s="3"/>
      <c r="E32" s="3"/>
      <c r="F32" s="3"/>
    </row>
    <row r="33" spans="2:6" s="16" customFormat="1" ht="15.75" hidden="1" customHeight="1" x14ac:dyDescent="0.2">
      <c r="B33" s="2"/>
      <c r="C33" s="2"/>
      <c r="D33" s="3"/>
      <c r="E33" s="3"/>
      <c r="F33" s="3"/>
    </row>
    <row r="34" spans="2:6" s="16" customFormat="1" ht="15.75" hidden="1" customHeight="1" x14ac:dyDescent="0.2">
      <c r="B34" s="2"/>
      <c r="C34" s="2"/>
      <c r="D34" s="3"/>
      <c r="E34" s="3"/>
      <c r="F34" s="3"/>
    </row>
    <row r="35" spans="2:6" s="16" customFormat="1" ht="15.75" hidden="1" customHeight="1" x14ac:dyDescent="0.2">
      <c r="B35" s="2"/>
      <c r="C35" s="2"/>
      <c r="D35" s="3"/>
      <c r="E35" s="3"/>
      <c r="F35" s="3"/>
    </row>
    <row r="36" spans="2:6" s="16" customFormat="1" ht="15.75" hidden="1" customHeight="1" x14ac:dyDescent="0.2">
      <c r="B36" s="2"/>
      <c r="C36" s="2"/>
      <c r="D36" s="3"/>
      <c r="E36" s="3"/>
      <c r="F36" s="3"/>
    </row>
    <row r="37" spans="2:6" s="16" customFormat="1" ht="15.75" hidden="1" customHeight="1" x14ac:dyDescent="0.2">
      <c r="B37" s="2"/>
      <c r="C37" s="2"/>
      <c r="D37" s="3"/>
      <c r="E37" s="3"/>
      <c r="F37" s="3"/>
    </row>
    <row r="38" spans="2:6" s="16" customFormat="1" ht="15.75" hidden="1" customHeight="1" x14ac:dyDescent="0.2">
      <c r="B38" s="2"/>
      <c r="C38" s="2"/>
      <c r="D38" s="3"/>
      <c r="E38" s="3"/>
      <c r="F38" s="3"/>
    </row>
    <row r="39" spans="2:6" s="16" customFormat="1" ht="15.75" hidden="1" customHeight="1" x14ac:dyDescent="0.2">
      <c r="B39" s="2"/>
      <c r="C39" s="2"/>
      <c r="D39" s="3"/>
      <c r="E39" s="3"/>
      <c r="F39" s="3"/>
    </row>
    <row r="40" spans="2:6" s="16" customFormat="1" ht="15.75" hidden="1" customHeight="1" x14ac:dyDescent="0.2">
      <c r="B40" s="2"/>
      <c r="C40" s="2"/>
      <c r="D40" s="3"/>
      <c r="E40" s="3"/>
      <c r="F40" s="3"/>
    </row>
    <row r="41" spans="2:6" s="16" customFormat="1" ht="15.75" hidden="1" customHeight="1" x14ac:dyDescent="0.2">
      <c r="B41" s="2"/>
      <c r="C41" s="2"/>
      <c r="D41" s="3"/>
      <c r="E41" s="3"/>
      <c r="F41" s="3"/>
    </row>
    <row r="42" spans="2:6" s="16" customFormat="1" ht="15.75" hidden="1" customHeight="1" x14ac:dyDescent="0.2">
      <c r="B42" s="2"/>
      <c r="C42" s="2"/>
      <c r="D42" s="3"/>
      <c r="E42" s="3"/>
      <c r="F42" s="3"/>
    </row>
    <row r="43" spans="2:6" s="16" customFormat="1" ht="15.75" hidden="1" customHeight="1" x14ac:dyDescent="0.2">
      <c r="B43" s="2"/>
      <c r="C43" s="2"/>
      <c r="D43" s="3"/>
      <c r="E43" s="3"/>
      <c r="F43" s="3"/>
    </row>
    <row r="44" spans="2:6" s="16" customFormat="1" ht="15.75" hidden="1" customHeight="1" x14ac:dyDescent="0.2">
      <c r="B44" s="2"/>
      <c r="C44" s="2"/>
      <c r="D44" s="3"/>
      <c r="E44" s="3"/>
      <c r="F44" s="3"/>
    </row>
    <row r="45" spans="2:6" s="16" customFormat="1" ht="15.75" hidden="1" customHeight="1" x14ac:dyDescent="0.2">
      <c r="B45" s="2"/>
      <c r="C45" s="2"/>
      <c r="D45" s="3"/>
      <c r="E45" s="3"/>
      <c r="F45" s="3"/>
    </row>
    <row r="46" spans="2:6" s="16" customFormat="1" ht="15.75" hidden="1" customHeight="1" x14ac:dyDescent="0.2">
      <c r="B46" s="2"/>
      <c r="C46" s="2"/>
      <c r="D46" s="3"/>
      <c r="E46" s="3"/>
      <c r="F46" s="3"/>
    </row>
    <row r="47" spans="2:6" s="16" customFormat="1" ht="15.75" hidden="1" customHeight="1" x14ac:dyDescent="0.2">
      <c r="B47" s="2"/>
      <c r="C47" s="2"/>
      <c r="D47" s="3"/>
      <c r="E47" s="3"/>
      <c r="F47" s="3"/>
    </row>
    <row r="48" spans="2:6" s="16" customFormat="1" ht="15.75" hidden="1" customHeight="1" x14ac:dyDescent="0.2">
      <c r="B48" s="2"/>
      <c r="C48" s="2"/>
      <c r="D48" s="3"/>
      <c r="E48" s="3"/>
      <c r="F48" s="3"/>
    </row>
    <row r="49" spans="2:6" s="16" customFormat="1" ht="15.75" hidden="1" customHeight="1" x14ac:dyDescent="0.2">
      <c r="B49" s="2"/>
      <c r="C49" s="2"/>
      <c r="D49" s="3"/>
      <c r="E49" s="3"/>
      <c r="F49" s="3"/>
    </row>
    <row r="50" spans="2:6" s="16" customFormat="1" ht="15.75" hidden="1" customHeight="1" x14ac:dyDescent="0.2">
      <c r="B50" s="2"/>
      <c r="C50" s="2"/>
      <c r="D50" s="3"/>
      <c r="E50" s="3"/>
      <c r="F50" s="3"/>
    </row>
    <row r="51" spans="2:6" s="16" customFormat="1" ht="15.75" hidden="1" customHeight="1" x14ac:dyDescent="0.2">
      <c r="B51" s="2"/>
      <c r="C51" s="2"/>
      <c r="D51" s="3"/>
      <c r="E51" s="3"/>
      <c r="F51" s="3"/>
    </row>
  </sheetData>
  <mergeCells count="2">
    <mergeCell ref="A4:C4"/>
    <mergeCell ref="D4:E4"/>
  </mergeCells>
  <pageMargins left="0.70866141732283472" right="0.70866141732283472" top="0.74803149606299213" bottom="0.74803149606299213" header="0.31496062992125984" footer="0.31496062992125984"/>
  <pageSetup paperSize="8" fitToHeight="2"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0217-563D-4896-BF82-4BFF41C5D2FE}">
  <sheetPr>
    <tabColor theme="6" tint="0.39997558519241921"/>
    <pageSetUpPr fitToPage="1"/>
  </sheetPr>
  <dimension ref="A1:P20"/>
  <sheetViews>
    <sheetView topLeftCell="A24"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855468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46"/>
      <c r="C4" s="208" t="s">
        <v>3</v>
      </c>
      <c r="D4" s="209"/>
      <c r="E4" s="208" t="s">
        <v>4</v>
      </c>
      <c r="F4" s="212"/>
      <c r="G4" s="55" t="s">
        <v>5</v>
      </c>
      <c r="H4" s="12" t="s">
        <v>29</v>
      </c>
      <c r="I4" s="12" t="s">
        <v>30</v>
      </c>
      <c r="J4" s="7"/>
      <c r="K4" s="7"/>
    </row>
    <row r="5" spans="1:16" s="14" customFormat="1" ht="54" customHeight="1" x14ac:dyDescent="0.2">
      <c r="B5" s="33"/>
      <c r="C5" s="232" t="s">
        <v>318</v>
      </c>
      <c r="D5" s="233"/>
      <c r="E5" s="234" t="s">
        <v>319</v>
      </c>
      <c r="F5" s="235"/>
      <c r="G5" s="27" t="s">
        <v>320</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01" t="s">
        <v>38</v>
      </c>
    </row>
    <row r="9" spans="1:16" ht="24" x14ac:dyDescent="0.2">
      <c r="A9" s="35" t="s">
        <v>39</v>
      </c>
      <c r="B9" s="35" t="s">
        <v>40</v>
      </c>
      <c r="C9" s="36" t="s">
        <v>41</v>
      </c>
      <c r="D9" s="36" t="s">
        <v>42</v>
      </c>
      <c r="E9" s="37" t="s">
        <v>43</v>
      </c>
      <c r="F9" s="35" t="s">
        <v>44</v>
      </c>
      <c r="G9" s="56" t="s">
        <v>45</v>
      </c>
      <c r="H9" s="36" t="s">
        <v>46</v>
      </c>
      <c r="I9" s="36" t="s">
        <v>47</v>
      </c>
      <c r="J9" s="36" t="s">
        <v>48</v>
      </c>
      <c r="K9" s="35" t="s">
        <v>49</v>
      </c>
      <c r="L9" s="35" t="s">
        <v>50</v>
      </c>
      <c r="M9" s="36" t="s">
        <v>51</v>
      </c>
      <c r="N9" s="36" t="s">
        <v>52</v>
      </c>
      <c r="O9" s="36" t="s">
        <v>53</v>
      </c>
      <c r="P9" s="201"/>
    </row>
    <row r="10" spans="1:16" s="75" customFormat="1" ht="117" customHeight="1" x14ac:dyDescent="0.2">
      <c r="A10" s="71" t="s">
        <v>323</v>
      </c>
      <c r="B10" s="89" t="s">
        <v>324</v>
      </c>
      <c r="C10" s="71">
        <v>2</v>
      </c>
      <c r="D10" s="71">
        <v>1</v>
      </c>
      <c r="E10" s="71">
        <f>C10*D10</f>
        <v>2</v>
      </c>
      <c r="F10" s="71" t="s">
        <v>325</v>
      </c>
      <c r="G10" s="45" t="s">
        <v>326</v>
      </c>
      <c r="H10" s="71">
        <v>2</v>
      </c>
      <c r="I10" s="71">
        <v>1</v>
      </c>
      <c r="J10" s="71">
        <f>H10*I10</f>
        <v>2</v>
      </c>
      <c r="K10" s="69" t="s">
        <v>327</v>
      </c>
      <c r="L10" s="70"/>
      <c r="M10" s="71">
        <v>2</v>
      </c>
      <c r="N10" s="71">
        <v>1</v>
      </c>
      <c r="O10" s="71">
        <f>M10*N10</f>
        <v>2</v>
      </c>
      <c r="P10" s="74" t="s">
        <v>328</v>
      </c>
    </row>
    <row r="11" spans="1:16" s="75" customFormat="1" ht="117" customHeight="1" x14ac:dyDescent="0.2">
      <c r="A11" s="71" t="s">
        <v>329</v>
      </c>
      <c r="B11" s="89" t="s">
        <v>330</v>
      </c>
      <c r="C11" s="71">
        <v>2</v>
      </c>
      <c r="D11" s="71">
        <v>1</v>
      </c>
      <c r="E11" s="71">
        <v>2</v>
      </c>
      <c r="F11" s="71" t="s">
        <v>331</v>
      </c>
      <c r="G11" s="45" t="s">
        <v>332</v>
      </c>
      <c r="H11" s="71">
        <v>2</v>
      </c>
      <c r="I11" s="71">
        <v>1</v>
      </c>
      <c r="J11" s="71">
        <v>2</v>
      </c>
      <c r="K11" s="69" t="s">
        <v>333</v>
      </c>
      <c r="L11" s="70"/>
      <c r="M11" s="71">
        <v>2</v>
      </c>
      <c r="N11" s="71">
        <v>1</v>
      </c>
      <c r="O11" s="71">
        <v>2</v>
      </c>
      <c r="P11" s="74" t="s">
        <v>328</v>
      </c>
    </row>
    <row r="12" spans="1:16" s="75" customFormat="1" ht="48" customHeight="1" x14ac:dyDescent="0.2">
      <c r="D12" s="85" t="s">
        <v>59</v>
      </c>
      <c r="E12" s="71">
        <f>ROUND(SUM(E10:E10)/COUNT(C10:C10),2)</f>
        <v>2</v>
      </c>
      <c r="G12" s="86"/>
      <c r="I12" s="85" t="s">
        <v>60</v>
      </c>
      <c r="J12" s="71">
        <f>ROUND(SUMIF(J10:J10,"&gt;0",J10:J10)/COUNT(J10:J10),2)</f>
        <v>2</v>
      </c>
      <c r="N12" s="85" t="s">
        <v>61</v>
      </c>
      <c r="O12" s="71">
        <f>ROUND(SUMIF(O10:O10,"&gt;0",O10:O10)/COUNT(O10:O10),2)</f>
        <v>2</v>
      </c>
    </row>
    <row r="14" spans="1:16" x14ac:dyDescent="0.2">
      <c r="A14" s="195">
        <v>45825</v>
      </c>
    </row>
    <row r="20" spans="4:4" x14ac:dyDescent="0.2">
      <c r="D20" s="3"/>
    </row>
  </sheetData>
  <mergeCells count="12">
    <mergeCell ref="P8:P9"/>
    <mergeCell ref="A8:B8"/>
    <mergeCell ref="C8:E8"/>
    <mergeCell ref="F8:G8"/>
    <mergeCell ref="H8:J8"/>
    <mergeCell ref="K8:L8"/>
    <mergeCell ref="M8:O8"/>
    <mergeCell ref="C3:G3"/>
    <mergeCell ref="C4:D4"/>
    <mergeCell ref="E4:F4"/>
    <mergeCell ref="C5:D5"/>
    <mergeCell ref="E5:F5"/>
  </mergeCells>
  <conditionalFormatting sqref="F10:F11">
    <cfRule type="cellIs" dxfId="50" priority="10" operator="between">
      <formula>11</formula>
      <formula>25</formula>
    </cfRule>
    <cfRule type="cellIs" dxfId="49" priority="11" operator="between">
      <formula>6</formula>
      <formula>10</formula>
    </cfRule>
    <cfRule type="cellIs" dxfId="48" priority="12" operator="between">
      <formula>0</formula>
      <formula>5</formula>
    </cfRule>
  </conditionalFormatting>
  <dataValidations count="1">
    <dataValidation type="list" allowBlank="1" showInputMessage="1" showErrorMessage="1" sqref="C10:D11" xr:uid="{5505DE9F-B261-4E3F-994E-AF34016E7016}">
      <formula1>positive</formula1>
    </dataValidation>
  </dataValidations>
  <pageMargins left="0.70866141732283472" right="0.70866141732283472" top="0.74803149606299213" bottom="0.74803149606299213" header="0.31496062992125984" footer="0.31496062992125984"/>
  <pageSetup paperSize="9" scale="3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71DC1-4F9D-43D2-B460-C39FB6D50965}">
  <sheetPr>
    <tabColor rgb="FF00B050"/>
    <pageSetUpPr fitToPage="1"/>
  </sheetPr>
  <dimension ref="A1:F15"/>
  <sheetViews>
    <sheetView topLeftCell="A2" workbookViewId="0">
      <selection activeCell="C6" sqref="C6"/>
    </sheetView>
  </sheetViews>
  <sheetFormatPr baseColWidth="10" defaultColWidth="11.42578125" defaultRowHeight="15" x14ac:dyDescent="0.25"/>
  <cols>
    <col min="2" max="2" width="52.28515625" customWidth="1"/>
    <col min="3" max="3" width="62.42578125" customWidth="1"/>
    <col min="4" max="5" width="16.42578125" customWidth="1"/>
    <col min="6" max="6" width="14" customWidth="1"/>
  </cols>
  <sheetData>
    <row r="1" spans="1:6" s="3" customFormat="1" ht="15.75" x14ac:dyDescent="0.2">
      <c r="A1" s="43" t="s">
        <v>699</v>
      </c>
      <c r="B1" s="2"/>
      <c r="C1" s="2"/>
    </row>
    <row r="2" spans="1:6" s="3" customFormat="1" ht="12" x14ac:dyDescent="0.2">
      <c r="A2" s="16"/>
      <c r="B2" s="2"/>
      <c r="C2" s="2"/>
    </row>
    <row r="3" spans="1:6" s="5" customFormat="1" ht="38.25" customHeight="1" x14ac:dyDescent="0.2">
      <c r="A3" s="198" t="s">
        <v>1</v>
      </c>
      <c r="B3" s="199"/>
      <c r="C3" s="199"/>
      <c r="D3" s="198" t="s">
        <v>2</v>
      </c>
      <c r="E3" s="200"/>
    </row>
    <row r="4" spans="1:6" s="7" customFormat="1" ht="24" x14ac:dyDescent="0.2">
      <c r="A4" s="39" t="s">
        <v>3</v>
      </c>
      <c r="B4" s="36" t="s">
        <v>4</v>
      </c>
      <c r="C4" s="36" t="s">
        <v>5</v>
      </c>
      <c r="D4" s="36" t="s">
        <v>6</v>
      </c>
      <c r="E4" s="36" t="s">
        <v>7</v>
      </c>
    </row>
    <row r="5" spans="1:6" s="3" customFormat="1" ht="36" x14ac:dyDescent="0.2">
      <c r="A5" s="40" t="s">
        <v>334</v>
      </c>
      <c r="B5" s="108" t="s">
        <v>335</v>
      </c>
      <c r="C5" s="109" t="s">
        <v>336</v>
      </c>
      <c r="D5" s="15">
        <v>6</v>
      </c>
      <c r="E5" s="15">
        <v>2.5</v>
      </c>
      <c r="F5" s="106"/>
    </row>
    <row r="6" spans="1:6" s="3" customFormat="1" ht="24" x14ac:dyDescent="0.2">
      <c r="A6" s="40" t="s">
        <v>337</v>
      </c>
      <c r="B6" s="110" t="s">
        <v>338</v>
      </c>
      <c r="C6" s="111" t="s">
        <v>339</v>
      </c>
      <c r="D6" s="15">
        <v>2.5</v>
      </c>
      <c r="E6" s="15">
        <v>2.25</v>
      </c>
      <c r="F6" s="106"/>
    </row>
    <row r="7" spans="1:6" s="3" customFormat="1" ht="60" x14ac:dyDescent="0.2">
      <c r="A7" s="40" t="s">
        <v>340</v>
      </c>
      <c r="B7" s="110" t="s">
        <v>341</v>
      </c>
      <c r="C7" s="111" t="s">
        <v>342</v>
      </c>
      <c r="D7" s="15">
        <v>2.75</v>
      </c>
      <c r="E7" s="15">
        <v>1.5</v>
      </c>
      <c r="F7" s="106"/>
    </row>
    <row r="8" spans="1:6" s="3" customFormat="1" ht="36" x14ac:dyDescent="0.2">
      <c r="A8" s="40" t="s">
        <v>343</v>
      </c>
      <c r="B8" s="110" t="s">
        <v>344</v>
      </c>
      <c r="C8" s="112" t="s">
        <v>345</v>
      </c>
      <c r="D8" s="15">
        <v>2.57</v>
      </c>
      <c r="E8" s="15">
        <v>1.57</v>
      </c>
      <c r="F8" s="106"/>
    </row>
    <row r="9" spans="1:6" s="3" customFormat="1" ht="36" x14ac:dyDescent="0.2">
      <c r="A9" s="40" t="s">
        <v>346</v>
      </c>
      <c r="B9" s="110" t="s">
        <v>347</v>
      </c>
      <c r="C9" s="111" t="s">
        <v>348</v>
      </c>
      <c r="D9" s="15">
        <v>4.5</v>
      </c>
      <c r="E9" s="15">
        <v>3</v>
      </c>
      <c r="F9" s="106"/>
    </row>
    <row r="10" spans="1:6" s="3" customFormat="1" ht="36.75" x14ac:dyDescent="0.2">
      <c r="A10" s="40" t="s">
        <v>349</v>
      </c>
      <c r="B10" s="110" t="s">
        <v>350</v>
      </c>
      <c r="C10" s="111" t="s">
        <v>351</v>
      </c>
      <c r="D10" s="15">
        <v>6</v>
      </c>
      <c r="E10" s="15">
        <v>2.5</v>
      </c>
      <c r="F10" s="106"/>
    </row>
    <row r="11" spans="1:6" s="3" customFormat="1" ht="48" x14ac:dyDescent="0.2">
      <c r="A11" s="40" t="s">
        <v>352</v>
      </c>
      <c r="B11" s="110" t="s">
        <v>353</v>
      </c>
      <c r="C11" s="111" t="s">
        <v>354</v>
      </c>
      <c r="D11" s="15">
        <v>2.66</v>
      </c>
      <c r="E11" s="15">
        <v>2</v>
      </c>
      <c r="F11" s="106"/>
    </row>
    <row r="12" spans="1:6" s="3" customFormat="1" ht="48" x14ac:dyDescent="0.2">
      <c r="A12" s="40" t="s">
        <v>355</v>
      </c>
      <c r="B12" s="110" t="s">
        <v>356</v>
      </c>
      <c r="C12" s="111" t="s">
        <v>357</v>
      </c>
      <c r="D12" s="15">
        <v>3</v>
      </c>
      <c r="E12" s="15">
        <v>2</v>
      </c>
      <c r="F12" s="106"/>
    </row>
    <row r="13" spans="1:6" s="3" customFormat="1" ht="41.25" customHeight="1" x14ac:dyDescent="0.2">
      <c r="A13" s="16"/>
      <c r="B13" s="2"/>
      <c r="C13" s="2"/>
      <c r="D13" s="113">
        <f>SUM(D5:D12)/8</f>
        <v>3.7475000000000001</v>
      </c>
      <c r="E13" s="113">
        <f>SUM(E5:E12)/8</f>
        <v>2.165</v>
      </c>
      <c r="F13" s="19" t="s">
        <v>358</v>
      </c>
    </row>
    <row r="14" spans="1:6" s="3" customFormat="1" ht="12" x14ac:dyDescent="0.2">
      <c r="A14" s="16"/>
      <c r="B14" s="2"/>
      <c r="C14" s="2"/>
      <c r="E14" s="3" t="s">
        <v>322</v>
      </c>
    </row>
    <row r="15" spans="1:6" s="3" customFormat="1" ht="12" x14ac:dyDescent="0.2">
      <c r="A15" s="195">
        <v>45825</v>
      </c>
      <c r="B15" s="2"/>
      <c r="C15" s="2"/>
    </row>
  </sheetData>
  <mergeCells count="2">
    <mergeCell ref="A3:C3"/>
    <mergeCell ref="D3:E3"/>
  </mergeCells>
  <pageMargins left="0.7" right="0.7" top="0.75" bottom="0.75" header="0.3" footer="0.3"/>
  <pageSetup paperSize="9" scale="75"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4E888-E2EB-4BD1-B434-6B6692BB2A09}">
  <sheetPr>
    <tabColor rgb="FF00B050"/>
    <pageSetUpPr fitToPage="1"/>
  </sheetPr>
  <dimension ref="A1:P13"/>
  <sheetViews>
    <sheetView topLeftCell="A71" zoomScaleNormal="100" zoomScaleSheetLayoutView="100" workbookViewId="0">
      <selection activeCell="C6" sqref="C6"/>
    </sheetView>
  </sheetViews>
  <sheetFormatPr baseColWidth="10" defaultColWidth="8.7109375" defaultRowHeight="12.75" x14ac:dyDescent="0.2"/>
  <cols>
    <col min="1" max="1" width="10.7109375" style="170" customWidth="1"/>
    <col min="2" max="2" width="31.7109375" style="58" customWidth="1"/>
    <col min="3" max="3" width="10.28515625" style="58" customWidth="1"/>
    <col min="4" max="4" width="14.85546875" style="58" customWidth="1"/>
    <col min="5" max="5" width="12.7109375" style="58" customWidth="1"/>
    <col min="6" max="6" width="10.28515625" style="58" customWidth="1"/>
    <col min="7" max="7" width="50.140625" style="122" customWidth="1"/>
    <col min="8" max="10" width="11.28515625" style="58" customWidth="1"/>
    <col min="11" max="11" width="33.7109375" style="58" customWidth="1"/>
    <col min="12" max="12" width="14.7109375" style="58" customWidth="1"/>
    <col min="13" max="15" width="11.7109375" style="58" customWidth="1"/>
    <col min="16" max="16" width="20.85546875" style="58" customWidth="1"/>
    <col min="17" max="17" width="12.7109375" style="58" customWidth="1"/>
    <col min="18" max="18" width="13.7109375" style="58" customWidth="1"/>
    <col min="19" max="19" width="41.28515625" style="58" customWidth="1"/>
    <col min="20" max="16384" width="8.7109375" style="58"/>
  </cols>
  <sheetData>
    <row r="1" spans="1:16" x14ac:dyDescent="0.2">
      <c r="A1" s="137"/>
      <c r="B1" s="54"/>
      <c r="C1" s="54"/>
      <c r="D1" s="54"/>
      <c r="E1" s="54"/>
      <c r="F1" s="54"/>
      <c r="G1" s="114"/>
      <c r="H1" s="54"/>
      <c r="I1" s="54"/>
      <c r="J1" s="54"/>
      <c r="K1" s="54"/>
      <c r="L1" s="54"/>
    </row>
    <row r="2" spans="1:16" x14ac:dyDescent="0.2">
      <c r="A2" s="137"/>
      <c r="B2" s="54"/>
      <c r="C2" s="54"/>
      <c r="D2" s="54"/>
      <c r="E2" s="54"/>
      <c r="F2" s="54"/>
      <c r="G2" s="114"/>
      <c r="H2" s="54"/>
      <c r="I2" s="54"/>
      <c r="J2" s="54"/>
      <c r="K2" s="54"/>
      <c r="L2" s="54"/>
    </row>
    <row r="3" spans="1:16" s="135" customFormat="1" ht="15" customHeight="1" x14ac:dyDescent="0.2">
      <c r="C3" s="198" t="s">
        <v>1</v>
      </c>
      <c r="D3" s="199"/>
      <c r="E3" s="199"/>
      <c r="F3" s="199"/>
      <c r="G3" s="200"/>
      <c r="H3" s="136"/>
      <c r="I3" s="136"/>
      <c r="J3" s="137"/>
      <c r="K3" s="137"/>
    </row>
    <row r="4" spans="1:16" s="138" customFormat="1" ht="15.75" x14ac:dyDescent="0.25">
      <c r="B4" s="139"/>
      <c r="C4" s="222" t="s">
        <v>3</v>
      </c>
      <c r="D4" s="223"/>
      <c r="E4" s="222" t="s">
        <v>4</v>
      </c>
      <c r="F4" s="224"/>
      <c r="G4" s="115" t="s">
        <v>5</v>
      </c>
      <c r="H4" s="136"/>
      <c r="I4" s="136"/>
      <c r="J4" s="136"/>
      <c r="K4" s="136"/>
    </row>
    <row r="5" spans="1:16" s="140" customFormat="1" ht="54" customHeight="1" x14ac:dyDescent="0.2">
      <c r="A5" s="135"/>
      <c r="B5" s="141"/>
      <c r="C5" s="238" t="s">
        <v>334</v>
      </c>
      <c r="D5" s="242"/>
      <c r="E5" s="238" t="s">
        <v>335</v>
      </c>
      <c r="F5" s="239"/>
      <c r="G5" s="109" t="s">
        <v>336</v>
      </c>
      <c r="H5" s="54"/>
      <c r="I5" s="54"/>
      <c r="J5" s="54"/>
      <c r="K5" s="54"/>
    </row>
    <row r="6" spans="1:16" x14ac:dyDescent="0.2">
      <c r="A6" s="137"/>
      <c r="B6" s="54"/>
      <c r="C6" s="54"/>
      <c r="D6" s="54"/>
      <c r="E6" s="54"/>
      <c r="F6" s="54"/>
      <c r="G6" s="114"/>
      <c r="H6" s="54"/>
      <c r="I6" s="54"/>
      <c r="J6" s="54"/>
      <c r="K6" s="54"/>
      <c r="L6" s="54"/>
    </row>
    <row r="7" spans="1:16" x14ac:dyDescent="0.2">
      <c r="A7" s="137"/>
      <c r="B7" s="54"/>
      <c r="C7" s="54"/>
      <c r="D7" s="54"/>
      <c r="E7" s="54"/>
      <c r="F7" s="54"/>
      <c r="G7" s="11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36" x14ac:dyDescent="0.2">
      <c r="A9" s="56" t="s">
        <v>39</v>
      </c>
      <c r="B9" s="56" t="s">
        <v>40</v>
      </c>
      <c r="C9" s="143" t="s">
        <v>41</v>
      </c>
      <c r="D9" s="143" t="s">
        <v>42</v>
      </c>
      <c r="E9" s="142" t="s">
        <v>43</v>
      </c>
      <c r="F9" s="56" t="s">
        <v>44</v>
      </c>
      <c r="G9" s="117" t="s">
        <v>45</v>
      </c>
      <c r="H9" s="143" t="s">
        <v>46</v>
      </c>
      <c r="I9" s="143" t="s">
        <v>47</v>
      </c>
      <c r="J9" s="143" t="s">
        <v>48</v>
      </c>
      <c r="K9" s="56" t="s">
        <v>49</v>
      </c>
      <c r="L9" s="56" t="s">
        <v>50</v>
      </c>
      <c r="M9" s="143" t="s">
        <v>51</v>
      </c>
      <c r="N9" s="143" t="s">
        <v>52</v>
      </c>
      <c r="O9" s="143" t="s">
        <v>53</v>
      </c>
      <c r="P9" s="221"/>
    </row>
    <row r="10" spans="1:16" s="86" customFormat="1" ht="72" x14ac:dyDescent="0.2">
      <c r="A10" s="64" t="s">
        <v>359</v>
      </c>
      <c r="B10" s="163" t="s">
        <v>360</v>
      </c>
      <c r="C10" s="144">
        <v>3</v>
      </c>
      <c r="D10" s="144">
        <v>2</v>
      </c>
      <c r="E10" s="144">
        <v>6</v>
      </c>
      <c r="F10" s="144" t="s">
        <v>361</v>
      </c>
      <c r="G10" s="52" t="s">
        <v>664</v>
      </c>
      <c r="H10" s="144">
        <v>2</v>
      </c>
      <c r="I10" s="144">
        <v>1</v>
      </c>
      <c r="J10" s="144">
        <f t="shared" ref="J10" si="0">H10*I10</f>
        <v>2</v>
      </c>
      <c r="K10" s="80" t="s">
        <v>362</v>
      </c>
      <c r="L10" s="146" t="s">
        <v>661</v>
      </c>
      <c r="M10" s="144">
        <v>2</v>
      </c>
      <c r="N10" s="144">
        <v>1</v>
      </c>
      <c r="O10" s="144">
        <f t="shared" ref="O10" si="1">M10*N10</f>
        <v>2</v>
      </c>
      <c r="P10" s="157" t="s">
        <v>363</v>
      </c>
    </row>
    <row r="11" spans="1:16" s="86" customFormat="1" ht="96" x14ac:dyDescent="0.2">
      <c r="A11" s="67" t="s">
        <v>364</v>
      </c>
      <c r="B11" s="60" t="s">
        <v>365</v>
      </c>
      <c r="C11" s="145">
        <v>3</v>
      </c>
      <c r="D11" s="145">
        <v>2</v>
      </c>
      <c r="E11" s="145">
        <v>6</v>
      </c>
      <c r="F11" s="145" t="s">
        <v>366</v>
      </c>
      <c r="G11" s="30" t="s">
        <v>665</v>
      </c>
      <c r="H11" s="145">
        <v>3</v>
      </c>
      <c r="I11" s="145">
        <v>1</v>
      </c>
      <c r="J11" s="145">
        <v>3</v>
      </c>
      <c r="K11" s="131"/>
      <c r="L11" s="149"/>
      <c r="M11" s="145">
        <v>3</v>
      </c>
      <c r="N11" s="145">
        <v>1</v>
      </c>
      <c r="O11" s="145">
        <v>3</v>
      </c>
      <c r="P11" s="157" t="s">
        <v>363</v>
      </c>
    </row>
    <row r="12" spans="1:16" s="169" customFormat="1" ht="41.25" customHeight="1" x14ac:dyDescent="0.25">
      <c r="A12" s="141"/>
      <c r="B12" s="120"/>
      <c r="C12" s="120"/>
      <c r="D12" s="168" t="s">
        <v>59</v>
      </c>
      <c r="E12" s="150">
        <v>6</v>
      </c>
      <c r="F12" s="120"/>
      <c r="G12" s="120"/>
      <c r="H12" s="120"/>
      <c r="I12" s="168" t="s">
        <v>60</v>
      </c>
      <c r="J12" s="150">
        <v>2.5</v>
      </c>
      <c r="K12" s="120"/>
      <c r="L12" s="120"/>
      <c r="N12" s="168" t="s">
        <v>61</v>
      </c>
      <c r="O12" s="150">
        <v>2.5</v>
      </c>
    </row>
    <row r="13" spans="1:16" x14ac:dyDescent="0.2">
      <c r="A13" s="173">
        <v>45825</v>
      </c>
    </row>
  </sheetData>
  <mergeCells count="12">
    <mergeCell ref="A8:B8"/>
    <mergeCell ref="C8:E8"/>
    <mergeCell ref="F8:G8"/>
    <mergeCell ref="H8:J8"/>
    <mergeCell ref="K8:L8"/>
    <mergeCell ref="M8:O8"/>
    <mergeCell ref="P8:P9"/>
    <mergeCell ref="C3:G3"/>
    <mergeCell ref="C4:D4"/>
    <mergeCell ref="E4:F4"/>
    <mergeCell ref="C5:D5"/>
    <mergeCell ref="E5:F5"/>
  </mergeCells>
  <conditionalFormatting sqref="F10:F11">
    <cfRule type="cellIs" dxfId="47" priority="1" operator="between">
      <formula>11</formula>
      <formula>25</formula>
    </cfRule>
    <cfRule type="cellIs" dxfId="46" priority="2" operator="between">
      <formula>6</formula>
      <formula>10</formula>
    </cfRule>
    <cfRule type="cellIs" dxfId="45" priority="3" operator="between">
      <formula>0</formula>
      <formula>5</formula>
    </cfRule>
  </conditionalFormatting>
  <dataValidations count="1">
    <dataValidation type="list" allowBlank="1" showInputMessage="1" showErrorMessage="1" sqref="C10:D11" xr:uid="{6C89A933-4E87-4DB7-B052-F7424B1A85A9}">
      <formula1>positive</formula1>
    </dataValidation>
  </dataValidations>
  <printOptions horizontalCentered="1" verticalCentered="1"/>
  <pageMargins left="0.11811023622047245" right="0.11811023622047245" top="0.15748031496062992" bottom="0.15748031496062992" header="0.31496062992125984" footer="0.31496062992125984"/>
  <pageSetup paperSize="8" scale="7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2A25-CB2A-4FCB-AFDB-85F24D7A0973}">
  <sheetPr>
    <tabColor rgb="FF00B050"/>
  </sheetPr>
  <dimension ref="A1:P15"/>
  <sheetViews>
    <sheetView zoomScale="90" zoomScaleNormal="90" zoomScaleSheetLayoutView="100" workbookViewId="0">
      <selection activeCell="C6" sqref="C6"/>
    </sheetView>
  </sheetViews>
  <sheetFormatPr baseColWidth="10" defaultColWidth="8.7109375" defaultRowHeight="12.75" x14ac:dyDescent="0.2"/>
  <cols>
    <col min="1" max="1" width="11.85546875" style="170" customWidth="1"/>
    <col min="2" max="2" width="29.5703125" style="58" customWidth="1"/>
    <col min="3" max="3" width="11.85546875" style="58" customWidth="1"/>
    <col min="4" max="4" width="13.5703125" style="58" customWidth="1"/>
    <col min="5" max="5" width="12" style="58" customWidth="1"/>
    <col min="6" max="6" width="10.28515625" style="58" customWidth="1"/>
    <col min="7" max="7" width="50.140625" style="122" customWidth="1"/>
    <col min="8" max="8" width="10.140625" style="58" customWidth="1"/>
    <col min="9" max="10" width="11.28515625" style="58" customWidth="1"/>
    <col min="11" max="11" width="20" style="58" customWidth="1"/>
    <col min="12" max="12" width="10" style="58" customWidth="1"/>
    <col min="13" max="15" width="11.7109375" style="58" customWidth="1"/>
    <col min="16" max="16" width="17.85546875" style="58" customWidth="1"/>
    <col min="17" max="17" width="12.7109375" style="58" customWidth="1"/>
    <col min="18" max="18" width="13.7109375" style="58" customWidth="1"/>
    <col min="19" max="19" width="41.28515625" style="58" customWidth="1"/>
    <col min="20" max="16384" width="8.7109375" style="58"/>
  </cols>
  <sheetData>
    <row r="1" spans="1:16" x14ac:dyDescent="0.2">
      <c r="A1" s="137"/>
      <c r="B1" s="54"/>
      <c r="C1" s="54"/>
      <c r="D1" s="54"/>
      <c r="E1" s="54"/>
      <c r="F1" s="54"/>
      <c r="G1" s="114"/>
      <c r="H1" s="54"/>
      <c r="I1" s="54"/>
      <c r="J1" s="54"/>
      <c r="K1" s="54"/>
      <c r="L1" s="54"/>
    </row>
    <row r="2" spans="1:16" x14ac:dyDescent="0.2">
      <c r="A2" s="137"/>
      <c r="B2" s="54"/>
      <c r="C2" s="54"/>
      <c r="D2" s="54"/>
      <c r="E2" s="54"/>
      <c r="F2" s="54"/>
      <c r="G2" s="114"/>
      <c r="H2" s="54"/>
      <c r="I2" s="54"/>
      <c r="J2" s="54"/>
      <c r="K2" s="54"/>
      <c r="L2" s="54"/>
    </row>
    <row r="3" spans="1:16" s="135" customFormat="1" ht="15" x14ac:dyDescent="0.2">
      <c r="C3" s="202" t="s">
        <v>1</v>
      </c>
      <c r="D3" s="200"/>
      <c r="E3" s="202"/>
      <c r="F3" s="202"/>
      <c r="G3" s="202"/>
      <c r="H3" s="136"/>
      <c r="I3" s="136"/>
      <c r="J3" s="137"/>
      <c r="K3" s="137"/>
    </row>
    <row r="4" spans="1:16" s="138" customFormat="1" ht="15.75" x14ac:dyDescent="0.25">
      <c r="B4" s="139"/>
      <c r="C4" s="222" t="s">
        <v>3</v>
      </c>
      <c r="D4" s="223"/>
      <c r="E4" s="222" t="s">
        <v>4</v>
      </c>
      <c r="F4" s="224"/>
      <c r="G4" s="115" t="s">
        <v>5</v>
      </c>
      <c r="H4" s="136"/>
      <c r="I4" s="136"/>
      <c r="J4" s="136"/>
      <c r="K4" s="136"/>
    </row>
    <row r="5" spans="1:16" s="140" customFormat="1" ht="54" customHeight="1" x14ac:dyDescent="0.2">
      <c r="A5" s="135"/>
      <c r="B5" s="141"/>
      <c r="C5" s="243" t="s">
        <v>337</v>
      </c>
      <c r="D5" s="244"/>
      <c r="E5" s="243" t="s">
        <v>338</v>
      </c>
      <c r="F5" s="243"/>
      <c r="G5" s="111" t="s">
        <v>339</v>
      </c>
      <c r="H5" s="54"/>
      <c r="I5" s="54"/>
      <c r="J5" s="54"/>
      <c r="K5" s="54"/>
    </row>
    <row r="6" spans="1:16" x14ac:dyDescent="0.2">
      <c r="A6" s="137"/>
      <c r="B6" s="54"/>
      <c r="C6" s="54"/>
      <c r="D6" s="54"/>
      <c r="E6" s="54"/>
      <c r="F6" s="54"/>
      <c r="G6" s="114"/>
      <c r="H6" s="54"/>
      <c r="I6" s="54"/>
      <c r="J6" s="54"/>
      <c r="K6" s="54"/>
      <c r="L6" s="54"/>
    </row>
    <row r="7" spans="1:16" x14ac:dyDescent="0.2">
      <c r="A7" s="137"/>
      <c r="B7" s="54"/>
      <c r="C7" s="54"/>
      <c r="D7" s="54"/>
      <c r="E7" s="54"/>
      <c r="F7" s="54"/>
      <c r="G7" s="114"/>
      <c r="H7" s="54"/>
      <c r="I7" s="54"/>
      <c r="J7" s="54"/>
      <c r="K7" s="54"/>
      <c r="L7" s="54"/>
    </row>
    <row r="8" spans="1:16" ht="26.25" customHeight="1" x14ac:dyDescent="0.2">
      <c r="A8" s="203" t="s">
        <v>32</v>
      </c>
      <c r="B8" s="245"/>
      <c r="C8" s="202" t="s">
        <v>33</v>
      </c>
      <c r="D8" s="246"/>
      <c r="E8" s="246"/>
      <c r="F8" s="203" t="s">
        <v>34</v>
      </c>
      <c r="G8" s="203"/>
      <c r="H8" s="202" t="s">
        <v>35</v>
      </c>
      <c r="I8" s="202"/>
      <c r="J8" s="202"/>
      <c r="K8" s="203" t="s">
        <v>36</v>
      </c>
      <c r="L8" s="203"/>
      <c r="M8" s="202" t="s">
        <v>37</v>
      </c>
      <c r="N8" s="202"/>
      <c r="O8" s="202"/>
      <c r="P8" s="221" t="s">
        <v>38</v>
      </c>
    </row>
    <row r="9" spans="1:16" ht="36" x14ac:dyDescent="0.2">
      <c r="A9" s="56" t="s">
        <v>39</v>
      </c>
      <c r="B9" s="56" t="s">
        <v>40</v>
      </c>
      <c r="C9" s="143" t="s">
        <v>41</v>
      </c>
      <c r="D9" s="143" t="s">
        <v>42</v>
      </c>
      <c r="E9" s="143" t="s">
        <v>43</v>
      </c>
      <c r="F9" s="56" t="s">
        <v>44</v>
      </c>
      <c r="G9" s="56" t="s">
        <v>45</v>
      </c>
      <c r="H9" s="143" t="s">
        <v>46</v>
      </c>
      <c r="I9" s="143" t="s">
        <v>47</v>
      </c>
      <c r="J9" s="143" t="s">
        <v>48</v>
      </c>
      <c r="K9" s="56" t="s">
        <v>49</v>
      </c>
      <c r="L9" s="56" t="s">
        <v>50</v>
      </c>
      <c r="M9" s="143" t="s">
        <v>51</v>
      </c>
      <c r="N9" s="143" t="s">
        <v>52</v>
      </c>
      <c r="O9" s="143" t="s">
        <v>53</v>
      </c>
      <c r="P9" s="221"/>
    </row>
    <row r="10" spans="1:16" s="86" customFormat="1" ht="36" x14ac:dyDescent="0.2">
      <c r="A10" s="67" t="s">
        <v>367</v>
      </c>
      <c r="B10" s="163" t="s">
        <v>707</v>
      </c>
      <c r="C10" s="144">
        <v>2</v>
      </c>
      <c r="D10" s="144">
        <v>1</v>
      </c>
      <c r="E10" s="144">
        <v>1</v>
      </c>
      <c r="F10" s="144" t="s">
        <v>368</v>
      </c>
      <c r="G10" s="52" t="s">
        <v>369</v>
      </c>
      <c r="H10" s="145">
        <v>2</v>
      </c>
      <c r="I10" s="145">
        <v>1</v>
      </c>
      <c r="J10" s="145">
        <v>2</v>
      </c>
      <c r="K10" s="80"/>
      <c r="L10" s="149"/>
      <c r="M10" s="145">
        <v>2</v>
      </c>
      <c r="N10" s="145">
        <v>1</v>
      </c>
      <c r="O10" s="145">
        <v>2</v>
      </c>
      <c r="P10" s="157" t="s">
        <v>363</v>
      </c>
    </row>
    <row r="11" spans="1:16" s="86" customFormat="1" ht="108" x14ac:dyDescent="0.2">
      <c r="A11" s="67" t="s">
        <v>370</v>
      </c>
      <c r="B11" s="163" t="s">
        <v>371</v>
      </c>
      <c r="C11" s="144">
        <v>2</v>
      </c>
      <c r="D11" s="144">
        <v>1</v>
      </c>
      <c r="E11" s="144">
        <v>2</v>
      </c>
      <c r="F11" s="144" t="s">
        <v>372</v>
      </c>
      <c r="G11" s="52" t="s">
        <v>373</v>
      </c>
      <c r="H11" s="145">
        <v>2</v>
      </c>
      <c r="I11" s="145">
        <v>1</v>
      </c>
      <c r="J11" s="145">
        <v>2</v>
      </c>
      <c r="K11" s="80"/>
      <c r="L11" s="149"/>
      <c r="M11" s="145">
        <v>2</v>
      </c>
      <c r="N11" s="145">
        <v>1</v>
      </c>
      <c r="O11" s="145">
        <v>2</v>
      </c>
      <c r="P11" s="157" t="s">
        <v>363</v>
      </c>
    </row>
    <row r="12" spans="1:16" s="86" customFormat="1" ht="96" x14ac:dyDescent="0.2">
      <c r="A12" s="64" t="s">
        <v>374</v>
      </c>
      <c r="B12" s="171" t="s">
        <v>375</v>
      </c>
      <c r="C12" s="144">
        <v>3</v>
      </c>
      <c r="D12" s="144">
        <v>1</v>
      </c>
      <c r="E12" s="144">
        <v>3</v>
      </c>
      <c r="F12" s="144" t="s">
        <v>376</v>
      </c>
      <c r="G12" s="52" t="s">
        <v>377</v>
      </c>
      <c r="H12" s="144">
        <v>3</v>
      </c>
      <c r="I12" s="144">
        <v>1</v>
      </c>
      <c r="J12" s="144">
        <v>3</v>
      </c>
      <c r="K12" s="80"/>
      <c r="L12" s="146"/>
      <c r="M12" s="144">
        <v>3</v>
      </c>
      <c r="N12" s="144">
        <v>1</v>
      </c>
      <c r="O12" s="144">
        <v>3</v>
      </c>
      <c r="P12" s="157" t="s">
        <v>363</v>
      </c>
    </row>
    <row r="13" spans="1:16" s="86" customFormat="1" ht="72" x14ac:dyDescent="0.2">
      <c r="A13" s="67" t="s">
        <v>378</v>
      </c>
      <c r="B13" s="60" t="s">
        <v>379</v>
      </c>
      <c r="C13" s="145">
        <v>2</v>
      </c>
      <c r="D13" s="145">
        <v>2</v>
      </c>
      <c r="E13" s="145">
        <v>4</v>
      </c>
      <c r="F13" s="145" t="s">
        <v>380</v>
      </c>
      <c r="G13" s="30" t="s">
        <v>666</v>
      </c>
      <c r="H13" s="145">
        <v>2</v>
      </c>
      <c r="I13" s="145">
        <v>1</v>
      </c>
      <c r="J13" s="145">
        <v>2</v>
      </c>
      <c r="K13" s="78" t="s">
        <v>704</v>
      </c>
      <c r="L13" s="149" t="s">
        <v>661</v>
      </c>
      <c r="M13" s="145">
        <v>2</v>
      </c>
      <c r="N13" s="145">
        <v>1</v>
      </c>
      <c r="O13" s="145">
        <f t="shared" ref="O13" si="0">M13*N13</f>
        <v>2</v>
      </c>
      <c r="P13" s="157" t="s">
        <v>381</v>
      </c>
    </row>
    <row r="14" spans="1:16" ht="36" x14ac:dyDescent="0.2">
      <c r="D14" s="168" t="s">
        <v>59</v>
      </c>
      <c r="E14" s="150">
        <f>SUM(E10:E13)/4</f>
        <v>2.5</v>
      </c>
      <c r="F14" s="120"/>
      <c r="G14" s="120"/>
      <c r="H14" s="120"/>
      <c r="I14" s="168" t="s">
        <v>60</v>
      </c>
      <c r="J14" s="150">
        <f>SUM(J10:J13)/4</f>
        <v>2.25</v>
      </c>
      <c r="K14" s="120"/>
      <c r="L14" s="120"/>
      <c r="M14" s="169"/>
      <c r="N14" s="168" t="s">
        <v>61</v>
      </c>
      <c r="O14" s="150">
        <f>SUM(O10:O13)/4</f>
        <v>2.25</v>
      </c>
      <c r="P14" s="169"/>
    </row>
    <row r="15" spans="1:16" x14ac:dyDescent="0.2">
      <c r="A15" s="173">
        <v>45825</v>
      </c>
    </row>
  </sheetData>
  <mergeCells count="12">
    <mergeCell ref="A8:B8"/>
    <mergeCell ref="C8:E8"/>
    <mergeCell ref="F8:G8"/>
    <mergeCell ref="H8:J8"/>
    <mergeCell ref="K8:L8"/>
    <mergeCell ref="M8:O8"/>
    <mergeCell ref="P8:P9"/>
    <mergeCell ref="C3:G3"/>
    <mergeCell ref="C4:D4"/>
    <mergeCell ref="E4:F4"/>
    <mergeCell ref="C5:D5"/>
    <mergeCell ref="E5:F5"/>
  </mergeCells>
  <conditionalFormatting sqref="F10:F13">
    <cfRule type="cellIs" dxfId="44" priority="1" operator="between">
      <formula>11</formula>
      <formula>25</formula>
    </cfRule>
    <cfRule type="cellIs" dxfId="43" priority="2" operator="between">
      <formula>6</formula>
      <formula>10</formula>
    </cfRule>
    <cfRule type="cellIs" dxfId="42" priority="3" operator="between">
      <formula>0</formula>
      <formula>5</formula>
    </cfRule>
  </conditionalFormatting>
  <dataValidations count="1">
    <dataValidation type="list" allowBlank="1" showInputMessage="1" showErrorMessage="1" sqref="C10:D13" xr:uid="{B2678C25-501C-4A89-A426-8626B306F37C}">
      <formula1>positive</formula1>
    </dataValidation>
  </dataValidations>
  <printOptions horizontalCentered="1" verticalCentered="1"/>
  <pageMargins left="0.11811023622047245" right="0.11811023622047245" top="0.15748031496062992" bottom="0.15748031496062992" header="0.31496062992125984" footer="0.31496062992125984"/>
  <pageSetup paperSize="8" scale="8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E8E3C-542C-450F-9386-F8214FCA61C7}">
  <sheetPr>
    <tabColor rgb="FF00B050"/>
  </sheetPr>
  <dimension ref="A1:P13"/>
  <sheetViews>
    <sheetView topLeftCell="A33" zoomScale="90" zoomScaleNormal="90" zoomScaleSheetLayoutView="100" workbookViewId="0">
      <selection activeCell="C6" sqref="C6"/>
    </sheetView>
  </sheetViews>
  <sheetFormatPr baseColWidth="10" defaultColWidth="8.7109375" defaultRowHeight="12.75" x14ac:dyDescent="0.2"/>
  <cols>
    <col min="1" max="1" width="10.7109375" style="11" customWidth="1"/>
    <col min="2" max="2" width="25.42578125" style="4" customWidth="1"/>
    <col min="3" max="4" width="10.28515625" style="4" customWidth="1"/>
    <col min="5" max="5" width="12.7109375" style="4" customWidth="1"/>
    <col min="6" max="6" width="10.28515625" style="4" customWidth="1"/>
    <col min="7" max="7" width="46" style="122" customWidth="1"/>
    <col min="8" max="10" width="11.28515625" style="4" customWidth="1"/>
    <col min="11" max="11" width="19.7109375" style="4" customWidth="1"/>
    <col min="12" max="12" width="13.140625" style="4" customWidth="1"/>
    <col min="13" max="15" width="11.7109375" style="4" customWidth="1"/>
    <col min="16" max="16" width="16.28515625" style="4" customWidth="1"/>
    <col min="17" max="17" width="12.7109375" style="4" customWidth="1"/>
    <col min="18" max="18" width="13.7109375" style="4" customWidth="1"/>
    <col min="19" max="19" width="41.28515625" style="4" customWidth="1"/>
    <col min="20" max="16384" width="8.7109375" style="4"/>
  </cols>
  <sheetData>
    <row r="1" spans="1:16" x14ac:dyDescent="0.2">
      <c r="A1" s="2"/>
      <c r="B1" s="3"/>
      <c r="C1" s="3"/>
      <c r="D1" s="3"/>
      <c r="E1" s="3"/>
      <c r="F1" s="3"/>
      <c r="G1" s="114"/>
      <c r="H1" s="3"/>
      <c r="I1" s="3"/>
      <c r="J1" s="3"/>
      <c r="K1" s="3"/>
      <c r="L1" s="3"/>
    </row>
    <row r="2" spans="1:16" x14ac:dyDescent="0.2">
      <c r="A2" s="2"/>
      <c r="B2" s="3"/>
      <c r="C2" s="3"/>
      <c r="D2" s="3"/>
      <c r="E2" s="3"/>
      <c r="F2" s="3"/>
      <c r="G2" s="114"/>
      <c r="H2" s="3"/>
      <c r="I2" s="3"/>
      <c r="J2" s="3"/>
      <c r="K2" s="3"/>
      <c r="L2" s="3"/>
    </row>
    <row r="3" spans="1:16" s="6" customFormat="1" ht="15" x14ac:dyDescent="0.2">
      <c r="C3" s="206" t="s">
        <v>1</v>
      </c>
      <c r="D3" s="206"/>
      <c r="E3" s="206"/>
      <c r="F3" s="206"/>
      <c r="G3" s="206"/>
      <c r="H3" s="12" t="s">
        <v>27</v>
      </c>
      <c r="I3" s="12" t="s">
        <v>28</v>
      </c>
      <c r="J3" s="5"/>
      <c r="K3" s="5"/>
    </row>
    <row r="4" spans="1:16" s="8" customFormat="1" ht="15.75" x14ac:dyDescent="0.25">
      <c r="B4" s="32"/>
      <c r="C4" s="208" t="s">
        <v>3</v>
      </c>
      <c r="D4" s="209"/>
      <c r="E4" s="208" t="s">
        <v>4</v>
      </c>
      <c r="F4" s="212"/>
      <c r="G4" s="115" t="s">
        <v>5</v>
      </c>
      <c r="H4" s="12" t="s">
        <v>29</v>
      </c>
      <c r="I4" s="12" t="s">
        <v>30</v>
      </c>
      <c r="J4" s="7"/>
      <c r="K4" s="7"/>
    </row>
    <row r="5" spans="1:16" s="14" customFormat="1" ht="75.75" customHeight="1" x14ac:dyDescent="0.2">
      <c r="A5" s="116"/>
      <c r="B5" s="33"/>
      <c r="C5" s="232" t="s">
        <v>340</v>
      </c>
      <c r="D5" s="233"/>
      <c r="E5" s="234" t="s">
        <v>341</v>
      </c>
      <c r="F5" s="235"/>
      <c r="G5" s="111" t="s">
        <v>342</v>
      </c>
      <c r="H5" s="3"/>
      <c r="I5" s="13" t="s">
        <v>31</v>
      </c>
      <c r="J5" s="3"/>
      <c r="K5" s="3"/>
    </row>
    <row r="6" spans="1:16" x14ac:dyDescent="0.2">
      <c r="A6" s="2"/>
      <c r="B6" s="3"/>
      <c r="C6" s="3"/>
      <c r="D6" s="3"/>
      <c r="E6" s="3"/>
      <c r="F6" s="3"/>
      <c r="G6" s="114"/>
      <c r="H6" s="3"/>
      <c r="I6" s="3"/>
      <c r="J6" s="3"/>
      <c r="K6" s="3"/>
      <c r="L6" s="3"/>
    </row>
    <row r="7" spans="1:16" x14ac:dyDescent="0.2">
      <c r="A7" s="2"/>
      <c r="B7" s="3"/>
      <c r="C7" s="3"/>
      <c r="D7" s="3"/>
      <c r="E7" s="3"/>
      <c r="F7" s="3"/>
      <c r="G7" s="114"/>
      <c r="H7" s="3"/>
      <c r="I7" s="3"/>
      <c r="J7" s="3"/>
      <c r="K7" s="3"/>
      <c r="L7" s="3"/>
    </row>
    <row r="8" spans="1:16" ht="15" x14ac:dyDescent="0.2">
      <c r="A8" s="203" t="s">
        <v>32</v>
      </c>
      <c r="B8" s="205"/>
      <c r="C8" s="202" t="s">
        <v>33</v>
      </c>
      <c r="D8" s="204"/>
      <c r="E8" s="204"/>
      <c r="F8" s="203" t="s">
        <v>34</v>
      </c>
      <c r="G8" s="203"/>
      <c r="H8" s="202" t="s">
        <v>35</v>
      </c>
      <c r="I8" s="202"/>
      <c r="J8" s="202"/>
      <c r="K8" s="203" t="s">
        <v>36</v>
      </c>
      <c r="L8" s="203"/>
      <c r="M8" s="202" t="s">
        <v>37</v>
      </c>
      <c r="N8" s="202"/>
      <c r="O8" s="202"/>
      <c r="P8" s="201" t="s">
        <v>38</v>
      </c>
    </row>
    <row r="9" spans="1:16" ht="36" x14ac:dyDescent="0.2">
      <c r="A9" s="35" t="s">
        <v>39</v>
      </c>
      <c r="B9" s="35" t="s">
        <v>40</v>
      </c>
      <c r="C9" s="36" t="s">
        <v>41</v>
      </c>
      <c r="D9" s="36" t="s">
        <v>42</v>
      </c>
      <c r="E9" s="36" t="s">
        <v>43</v>
      </c>
      <c r="F9" s="35" t="s">
        <v>44</v>
      </c>
      <c r="G9" s="56" t="s">
        <v>45</v>
      </c>
      <c r="H9" s="36" t="s">
        <v>46</v>
      </c>
      <c r="I9" s="36" t="s">
        <v>47</v>
      </c>
      <c r="J9" s="36" t="s">
        <v>48</v>
      </c>
      <c r="K9" s="35" t="s">
        <v>49</v>
      </c>
      <c r="L9" s="35" t="s">
        <v>50</v>
      </c>
      <c r="M9" s="36" t="s">
        <v>51</v>
      </c>
      <c r="N9" s="36" t="s">
        <v>52</v>
      </c>
      <c r="O9" s="36" t="s">
        <v>53</v>
      </c>
      <c r="P9" s="201"/>
    </row>
    <row r="10" spans="1:16" s="75" customFormat="1" ht="72" x14ac:dyDescent="0.2">
      <c r="A10" s="118" t="s">
        <v>382</v>
      </c>
      <c r="B10" s="26" t="s">
        <v>383</v>
      </c>
      <c r="C10" s="71">
        <v>1</v>
      </c>
      <c r="D10" s="71">
        <v>1</v>
      </c>
      <c r="E10" s="71">
        <v>1</v>
      </c>
      <c r="F10" s="71" t="s">
        <v>384</v>
      </c>
      <c r="G10" s="30" t="s">
        <v>385</v>
      </c>
      <c r="H10" s="71">
        <v>1</v>
      </c>
      <c r="I10" s="71">
        <v>1</v>
      </c>
      <c r="J10" s="71">
        <f t="shared" ref="J10" si="0">H10*I10</f>
        <v>1</v>
      </c>
      <c r="K10" s="69"/>
      <c r="L10" s="70"/>
      <c r="M10" s="71">
        <v>1</v>
      </c>
      <c r="N10" s="71">
        <v>1</v>
      </c>
      <c r="O10" s="71">
        <f t="shared" ref="O10" si="1">M10*N10</f>
        <v>1</v>
      </c>
      <c r="P10" s="95" t="s">
        <v>363</v>
      </c>
    </row>
    <row r="11" spans="1:16" ht="48" x14ac:dyDescent="0.2">
      <c r="D11" s="119" t="s">
        <v>59</v>
      </c>
      <c r="E11" s="83">
        <v>2.75</v>
      </c>
      <c r="F11" s="106"/>
      <c r="G11" s="166"/>
      <c r="H11" s="106"/>
      <c r="I11" s="119" t="s">
        <v>60</v>
      </c>
      <c r="J11" s="83">
        <v>1.5</v>
      </c>
      <c r="K11" s="106"/>
      <c r="L11" s="106"/>
      <c r="M11" s="121"/>
      <c r="N11" s="119" t="s">
        <v>61</v>
      </c>
      <c r="O11" s="83">
        <v>1.5</v>
      </c>
      <c r="P11" s="121"/>
    </row>
    <row r="13" spans="1:16" x14ac:dyDescent="0.2">
      <c r="A13" s="172">
        <v>45825</v>
      </c>
    </row>
  </sheetData>
  <mergeCells count="12">
    <mergeCell ref="A8:B8"/>
    <mergeCell ref="C8:E8"/>
    <mergeCell ref="F8:G8"/>
    <mergeCell ref="H8:J8"/>
    <mergeCell ref="K8:L8"/>
    <mergeCell ref="M8:O8"/>
    <mergeCell ref="P8:P9"/>
    <mergeCell ref="C3:G3"/>
    <mergeCell ref="C4:D4"/>
    <mergeCell ref="E4:F4"/>
    <mergeCell ref="C5:D5"/>
    <mergeCell ref="E5:F5"/>
  </mergeCells>
  <conditionalFormatting sqref="F10">
    <cfRule type="cellIs" dxfId="41" priority="1" operator="between">
      <formula>11</formula>
      <formula>25</formula>
    </cfRule>
    <cfRule type="cellIs" dxfId="40" priority="2" operator="between">
      <formula>6</formula>
      <formula>10</formula>
    </cfRule>
    <cfRule type="cellIs" dxfId="39" priority="3" operator="between">
      <formula>0</formula>
      <formula>5</formula>
    </cfRule>
  </conditionalFormatting>
  <dataValidations count="1">
    <dataValidation type="list" allowBlank="1" showInputMessage="1" showErrorMessage="1" sqref="C10:D10" xr:uid="{58454571-EC0A-45E3-A643-4C4867736831}">
      <formula1>positive</formula1>
    </dataValidation>
  </dataValidations>
  <printOptions horizontalCentered="1" verticalCentered="1"/>
  <pageMargins left="0.11811023622047245" right="0.11811023622047245" top="0.15748031496062992" bottom="0.15748031496062992" header="0.31496062992125984" footer="0.31496062992125984"/>
  <pageSetup paperSize="8" scale="8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3381-F2FC-4AE4-92E7-488081DDD1B9}">
  <sheetPr>
    <tabColor rgb="FF00B050"/>
  </sheetPr>
  <dimension ref="A3:P18"/>
  <sheetViews>
    <sheetView topLeftCell="A15" zoomScale="90" zoomScaleNormal="90" zoomScaleSheetLayoutView="100" workbookViewId="0">
      <selection activeCell="C6" sqref="C6"/>
    </sheetView>
  </sheetViews>
  <sheetFormatPr baseColWidth="10" defaultColWidth="8.7109375" defaultRowHeight="12.75" x14ac:dyDescent="0.2"/>
  <cols>
    <col min="1" max="1" width="10.7109375" style="11" customWidth="1"/>
    <col min="2" max="2" width="27.85546875" style="4" customWidth="1"/>
    <col min="3" max="4" width="10.28515625" style="4" customWidth="1"/>
    <col min="5" max="5" width="12.7109375" style="4" customWidth="1"/>
    <col min="6" max="6" width="10.28515625" style="4" customWidth="1"/>
    <col min="7" max="7" width="50.140625" style="122" customWidth="1"/>
    <col min="8" max="10" width="11.28515625" style="4" customWidth="1"/>
    <col min="11" max="11" width="20.7109375" style="4" customWidth="1"/>
    <col min="12" max="12" width="10.5703125" style="4" customWidth="1"/>
    <col min="13" max="15" width="11.7109375" style="4" customWidth="1"/>
    <col min="16" max="16" width="16.7109375" style="4" customWidth="1"/>
    <col min="17" max="17" width="12.7109375" style="4" customWidth="1"/>
    <col min="18" max="18" width="13.7109375" style="4" customWidth="1"/>
    <col min="19" max="19" width="41.28515625" style="4" customWidth="1"/>
    <col min="20" max="16384" width="8.7109375" style="4"/>
  </cols>
  <sheetData>
    <row r="3" spans="1:16" s="6" customFormat="1" ht="15" x14ac:dyDescent="0.2">
      <c r="C3" s="202" t="s">
        <v>1</v>
      </c>
      <c r="D3" s="202"/>
      <c r="E3" s="202"/>
      <c r="F3" s="202"/>
      <c r="G3" s="202"/>
      <c r="H3" s="12" t="s">
        <v>27</v>
      </c>
      <c r="I3" s="12" t="s">
        <v>28</v>
      </c>
      <c r="J3" s="5"/>
      <c r="K3" s="5"/>
    </row>
    <row r="4" spans="1:16" s="8" customFormat="1" ht="15.75" x14ac:dyDescent="0.25">
      <c r="B4" s="32"/>
      <c r="C4" s="208" t="s">
        <v>3</v>
      </c>
      <c r="D4" s="209"/>
      <c r="E4" s="208" t="s">
        <v>4</v>
      </c>
      <c r="F4" s="212"/>
      <c r="G4" s="115" t="s">
        <v>5</v>
      </c>
      <c r="H4" s="12" t="s">
        <v>29</v>
      </c>
      <c r="I4" s="12" t="s">
        <v>30</v>
      </c>
      <c r="J4" s="7"/>
      <c r="K4" s="7"/>
    </row>
    <row r="5" spans="1:16" s="14" customFormat="1" ht="54" customHeight="1" x14ac:dyDescent="0.2">
      <c r="A5" s="116"/>
      <c r="B5" s="33"/>
      <c r="C5" s="232" t="s">
        <v>343</v>
      </c>
      <c r="D5" s="233"/>
      <c r="E5" s="234" t="s">
        <v>344</v>
      </c>
      <c r="F5" s="235"/>
      <c r="G5" s="112" t="s">
        <v>345</v>
      </c>
      <c r="H5" s="3"/>
      <c r="I5" s="13" t="s">
        <v>31</v>
      </c>
      <c r="J5" s="3"/>
      <c r="K5" s="3"/>
    </row>
    <row r="6" spans="1:16" x14ac:dyDescent="0.2">
      <c r="A6" s="2"/>
      <c r="B6" s="3"/>
      <c r="C6" s="3"/>
      <c r="D6" s="3"/>
      <c r="E6" s="3"/>
      <c r="F6" s="3"/>
      <c r="G6" s="114"/>
      <c r="H6" s="3"/>
      <c r="I6" s="3"/>
      <c r="J6" s="3"/>
      <c r="K6" s="3"/>
      <c r="L6" s="3"/>
    </row>
    <row r="7" spans="1:16" x14ac:dyDescent="0.2">
      <c r="A7" s="2"/>
      <c r="B7" s="3"/>
      <c r="C7" s="3"/>
      <c r="D7" s="3"/>
      <c r="E7" s="3"/>
      <c r="F7" s="3"/>
      <c r="G7" s="114"/>
      <c r="H7" s="3"/>
      <c r="I7" s="3"/>
      <c r="J7" s="3"/>
      <c r="K7" s="3"/>
      <c r="L7" s="3"/>
    </row>
    <row r="8" spans="1:16" ht="15" x14ac:dyDescent="0.2">
      <c r="A8" s="203" t="s">
        <v>32</v>
      </c>
      <c r="B8" s="205"/>
      <c r="C8" s="202" t="s">
        <v>33</v>
      </c>
      <c r="D8" s="204"/>
      <c r="E8" s="204"/>
      <c r="F8" s="203" t="s">
        <v>34</v>
      </c>
      <c r="G8" s="203"/>
      <c r="H8" s="202" t="s">
        <v>35</v>
      </c>
      <c r="I8" s="202"/>
      <c r="J8" s="202"/>
      <c r="K8" s="203" t="s">
        <v>36</v>
      </c>
      <c r="L8" s="203"/>
      <c r="M8" s="202" t="s">
        <v>37</v>
      </c>
      <c r="N8" s="202"/>
      <c r="O8" s="202"/>
      <c r="P8" s="201" t="s">
        <v>38</v>
      </c>
    </row>
    <row r="9" spans="1:16" ht="36" x14ac:dyDescent="0.2">
      <c r="A9" s="35" t="s">
        <v>39</v>
      </c>
      <c r="B9" s="35" t="s">
        <v>40</v>
      </c>
      <c r="C9" s="36" t="s">
        <v>41</v>
      </c>
      <c r="D9" s="36" t="s">
        <v>42</v>
      </c>
      <c r="E9" s="36" t="s">
        <v>43</v>
      </c>
      <c r="F9" s="35" t="s">
        <v>44</v>
      </c>
      <c r="G9" s="56" t="s">
        <v>45</v>
      </c>
      <c r="H9" s="36" t="s">
        <v>46</v>
      </c>
      <c r="I9" s="36" t="s">
        <v>47</v>
      </c>
      <c r="J9" s="36" t="s">
        <v>48</v>
      </c>
      <c r="K9" s="35" t="s">
        <v>49</v>
      </c>
      <c r="L9" s="35" t="s">
        <v>50</v>
      </c>
      <c r="M9" s="36" t="s">
        <v>51</v>
      </c>
      <c r="N9" s="36" t="s">
        <v>52</v>
      </c>
      <c r="O9" s="36" t="s">
        <v>53</v>
      </c>
      <c r="P9" s="201"/>
    </row>
    <row r="10" spans="1:16" s="75" customFormat="1" ht="131.25" customHeight="1" x14ac:dyDescent="0.2">
      <c r="A10" s="118" t="s">
        <v>386</v>
      </c>
      <c r="B10" s="123" t="s">
        <v>387</v>
      </c>
      <c r="C10" s="71">
        <v>3</v>
      </c>
      <c r="D10" s="71">
        <v>2</v>
      </c>
      <c r="E10" s="71">
        <v>6</v>
      </c>
      <c r="F10" s="118" t="s">
        <v>388</v>
      </c>
      <c r="G10" s="30" t="s">
        <v>389</v>
      </c>
      <c r="H10" s="71">
        <v>3</v>
      </c>
      <c r="I10" s="71">
        <v>1</v>
      </c>
      <c r="J10" s="71">
        <v>3</v>
      </c>
      <c r="K10" s="69"/>
      <c r="L10" s="70"/>
      <c r="M10" s="71">
        <v>3</v>
      </c>
      <c r="N10" s="71">
        <v>1</v>
      </c>
      <c r="O10" s="71">
        <v>3</v>
      </c>
      <c r="P10" s="95" t="s">
        <v>363</v>
      </c>
    </row>
    <row r="11" spans="1:16" s="75" customFormat="1" ht="72" x14ac:dyDescent="0.2">
      <c r="A11" s="118" t="s">
        <v>390</v>
      </c>
      <c r="B11" s="123" t="s">
        <v>391</v>
      </c>
      <c r="C11" s="71">
        <v>2</v>
      </c>
      <c r="D11" s="71">
        <v>1</v>
      </c>
      <c r="E11" s="71">
        <v>2</v>
      </c>
      <c r="F11" s="118" t="s">
        <v>392</v>
      </c>
      <c r="G11" s="30" t="s">
        <v>393</v>
      </c>
      <c r="H11" s="71">
        <v>1</v>
      </c>
      <c r="I11" s="71">
        <v>1</v>
      </c>
      <c r="J11" s="71">
        <v>1</v>
      </c>
      <c r="K11" s="69"/>
      <c r="L11" s="70"/>
      <c r="M11" s="71">
        <v>1</v>
      </c>
      <c r="N11" s="71">
        <v>1</v>
      </c>
      <c r="O11" s="71">
        <v>1</v>
      </c>
      <c r="P11" s="95" t="s">
        <v>363</v>
      </c>
    </row>
    <row r="12" spans="1:16" s="75" customFormat="1" ht="60" customHeight="1" x14ac:dyDescent="0.2">
      <c r="A12" s="118" t="s">
        <v>394</v>
      </c>
      <c r="B12" s="123" t="s">
        <v>705</v>
      </c>
      <c r="C12" s="71">
        <v>2</v>
      </c>
      <c r="D12" s="71">
        <v>1</v>
      </c>
      <c r="E12" s="71">
        <v>2</v>
      </c>
      <c r="F12" s="118" t="s">
        <v>395</v>
      </c>
      <c r="G12" s="30" t="s">
        <v>396</v>
      </c>
      <c r="H12" s="71">
        <v>1</v>
      </c>
      <c r="I12" s="71">
        <v>1</v>
      </c>
      <c r="J12" s="71">
        <f t="shared" ref="J12:J15" si="0">H12*I12</f>
        <v>1</v>
      </c>
      <c r="K12" s="69"/>
      <c r="L12" s="70"/>
      <c r="M12" s="71">
        <v>1</v>
      </c>
      <c r="N12" s="71">
        <v>1</v>
      </c>
      <c r="O12" s="71">
        <f t="shared" ref="O12:O15" si="1">M12*N12</f>
        <v>1</v>
      </c>
      <c r="P12" s="95" t="s">
        <v>363</v>
      </c>
    </row>
    <row r="13" spans="1:16" s="75" customFormat="1" ht="228" x14ac:dyDescent="0.2">
      <c r="A13" s="118" t="s">
        <v>397</v>
      </c>
      <c r="B13" s="123" t="s">
        <v>398</v>
      </c>
      <c r="C13" s="71">
        <v>2</v>
      </c>
      <c r="D13" s="71">
        <v>2</v>
      </c>
      <c r="E13" s="71">
        <v>4</v>
      </c>
      <c r="F13" s="118" t="s">
        <v>399</v>
      </c>
      <c r="G13" s="30" t="s">
        <v>662</v>
      </c>
      <c r="H13" s="71">
        <v>2</v>
      </c>
      <c r="I13" s="71">
        <v>1</v>
      </c>
      <c r="J13" s="71">
        <f t="shared" si="0"/>
        <v>2</v>
      </c>
      <c r="K13" s="69"/>
      <c r="L13" s="70"/>
      <c r="M13" s="71">
        <v>2</v>
      </c>
      <c r="N13" s="71">
        <v>1</v>
      </c>
      <c r="O13" s="71">
        <f t="shared" si="1"/>
        <v>2</v>
      </c>
      <c r="P13" s="95" t="s">
        <v>363</v>
      </c>
    </row>
    <row r="14" spans="1:16" s="75" customFormat="1" ht="96" x14ac:dyDescent="0.2">
      <c r="A14" s="118" t="s">
        <v>400</v>
      </c>
      <c r="B14" s="123" t="s">
        <v>401</v>
      </c>
      <c r="C14" s="71">
        <v>2</v>
      </c>
      <c r="D14" s="71">
        <v>1</v>
      </c>
      <c r="E14" s="71">
        <v>2</v>
      </c>
      <c r="F14" s="118" t="s">
        <v>402</v>
      </c>
      <c r="G14" s="30" t="s">
        <v>403</v>
      </c>
      <c r="H14" s="71">
        <v>2</v>
      </c>
      <c r="I14" s="71">
        <v>1</v>
      </c>
      <c r="J14" s="71">
        <v>2</v>
      </c>
      <c r="K14" s="69"/>
      <c r="L14" s="70"/>
      <c r="M14" s="71">
        <v>2</v>
      </c>
      <c r="N14" s="71">
        <v>1</v>
      </c>
      <c r="O14" s="71">
        <v>2</v>
      </c>
      <c r="P14" s="95" t="s">
        <v>363</v>
      </c>
    </row>
    <row r="15" spans="1:16" s="75" customFormat="1" ht="120" x14ac:dyDescent="0.2">
      <c r="A15" s="118" t="s">
        <v>404</v>
      </c>
      <c r="B15" s="26" t="s">
        <v>706</v>
      </c>
      <c r="C15" s="71">
        <v>1</v>
      </c>
      <c r="D15" s="71">
        <v>1</v>
      </c>
      <c r="E15" s="71">
        <v>1</v>
      </c>
      <c r="F15" s="118" t="s">
        <v>405</v>
      </c>
      <c r="G15" s="30" t="s">
        <v>406</v>
      </c>
      <c r="H15" s="71">
        <v>1</v>
      </c>
      <c r="I15" s="71">
        <v>1</v>
      </c>
      <c r="J15" s="71">
        <f t="shared" si="0"/>
        <v>1</v>
      </c>
      <c r="K15" s="69"/>
      <c r="L15" s="70"/>
      <c r="M15" s="71">
        <v>1</v>
      </c>
      <c r="N15" s="71">
        <v>1</v>
      </c>
      <c r="O15" s="71">
        <f t="shared" si="1"/>
        <v>1</v>
      </c>
      <c r="P15" s="95" t="s">
        <v>363</v>
      </c>
    </row>
    <row r="16" spans="1:16" ht="45" customHeight="1" x14ac:dyDescent="0.2">
      <c r="D16" s="119" t="s">
        <v>59</v>
      </c>
      <c r="E16" s="127">
        <f>SUM(E10:E15)/7</f>
        <v>2.4285714285714284</v>
      </c>
      <c r="F16" s="106"/>
      <c r="G16" s="120"/>
      <c r="H16" s="106"/>
      <c r="I16" s="119" t="s">
        <v>60</v>
      </c>
      <c r="J16" s="127">
        <f>SUM(J10:J15)/7</f>
        <v>1.4285714285714286</v>
      </c>
      <c r="K16" s="167"/>
      <c r="L16" s="106"/>
      <c r="M16" s="121"/>
      <c r="N16" s="119" t="s">
        <v>61</v>
      </c>
      <c r="O16" s="127">
        <f>SUM(O10:O15)/7</f>
        <v>1.4285714285714286</v>
      </c>
      <c r="P16" s="121"/>
    </row>
    <row r="18" spans="1:1" x14ac:dyDescent="0.2">
      <c r="A18" s="172">
        <v>45825</v>
      </c>
    </row>
  </sheetData>
  <mergeCells count="12">
    <mergeCell ref="A8:B8"/>
    <mergeCell ref="C8:E8"/>
    <mergeCell ref="F8:G8"/>
    <mergeCell ref="H8:J8"/>
    <mergeCell ref="K8:L8"/>
    <mergeCell ref="M8:O8"/>
    <mergeCell ref="P8:P9"/>
    <mergeCell ref="C3:G3"/>
    <mergeCell ref="C4:D4"/>
    <mergeCell ref="E4:F4"/>
    <mergeCell ref="C5:D5"/>
    <mergeCell ref="E5:F5"/>
  </mergeCells>
  <dataValidations count="1">
    <dataValidation type="list" allowBlank="1" showInputMessage="1" showErrorMessage="1" sqref="C10:D15" xr:uid="{78424F8D-9FF8-4A9B-A7A6-C2D3F75BAAEA}">
      <formula1>positive</formula1>
    </dataValidation>
  </dataValidations>
  <printOptions horizontalCentered="1" verticalCentered="1"/>
  <pageMargins left="0.11811023622047245" right="0.11811023622047245" top="0.15748031496062992" bottom="0.15748031496062992" header="0.31496062992125984" footer="0.31496062992125984"/>
  <pageSetup paperSize="8"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P13"/>
  <sheetViews>
    <sheetView topLeftCell="A11" zoomScale="90" zoomScaleNormal="9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855468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32"/>
      <c r="C4" s="208" t="s">
        <v>3</v>
      </c>
      <c r="D4" s="209"/>
      <c r="E4" s="208" t="s">
        <v>4</v>
      </c>
      <c r="F4" s="212"/>
      <c r="G4" s="55" t="s">
        <v>5</v>
      </c>
      <c r="H4" s="12" t="s">
        <v>29</v>
      </c>
      <c r="I4" s="12" t="s">
        <v>30</v>
      </c>
      <c r="J4" s="7"/>
      <c r="K4" s="7"/>
    </row>
    <row r="5" spans="1:16" s="14" customFormat="1" ht="54" customHeight="1" x14ac:dyDescent="0.2">
      <c r="B5" s="33"/>
      <c r="C5" s="210" t="str">
        <f>'1. Subvenciones (S)'!A8</f>
        <v>S.R2</v>
      </c>
      <c r="D5" s="211"/>
      <c r="E5" s="213" t="str">
        <f>'1. Subvenciones (S)'!B8</f>
        <v>Trato discriminatorio e influencia en la selección de solicitantes</v>
      </c>
      <c r="F5" s="214"/>
      <c r="G5" s="27" t="str">
        <f>'1. Subvenciones (S)'!C8</f>
        <v>No se garantiza que en la selección de los participantes se apliquen los criterios de manera objetiva e imparcial, así como que no se ejerza ningún tipo de influencia deliberada</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01" t="s">
        <v>38</v>
      </c>
    </row>
    <row r="9" spans="1:16" ht="24" x14ac:dyDescent="0.2">
      <c r="A9" s="35" t="s">
        <v>39</v>
      </c>
      <c r="B9" s="35" t="s">
        <v>40</v>
      </c>
      <c r="C9" s="36" t="s">
        <v>41</v>
      </c>
      <c r="D9" s="36" t="s">
        <v>42</v>
      </c>
      <c r="E9" s="37" t="s">
        <v>43</v>
      </c>
      <c r="F9" s="35" t="s">
        <v>44</v>
      </c>
      <c r="G9" s="56" t="s">
        <v>45</v>
      </c>
      <c r="H9" s="36" t="s">
        <v>46</v>
      </c>
      <c r="I9" s="36" t="s">
        <v>47</v>
      </c>
      <c r="J9" s="36" t="s">
        <v>48</v>
      </c>
      <c r="K9" s="35" t="s">
        <v>49</v>
      </c>
      <c r="L9" s="35" t="s">
        <v>50</v>
      </c>
      <c r="M9" s="36" t="s">
        <v>51</v>
      </c>
      <c r="N9" s="36" t="s">
        <v>52</v>
      </c>
      <c r="O9" s="36" t="s">
        <v>53</v>
      </c>
      <c r="P9" s="201"/>
    </row>
    <row r="10" spans="1:16" s="75" customFormat="1" ht="192" customHeight="1" x14ac:dyDescent="0.2">
      <c r="A10" s="71" t="s">
        <v>62</v>
      </c>
      <c r="B10" s="134" t="s">
        <v>63</v>
      </c>
      <c r="C10" s="76">
        <v>2</v>
      </c>
      <c r="D10" s="76">
        <v>2</v>
      </c>
      <c r="E10" s="76">
        <f>C10*D10</f>
        <v>4</v>
      </c>
      <c r="F10" s="71" t="s">
        <v>64</v>
      </c>
      <c r="G10" s="73" t="s">
        <v>612</v>
      </c>
      <c r="H10" s="71">
        <v>2</v>
      </c>
      <c r="I10" s="71">
        <v>1</v>
      </c>
      <c r="J10" s="71">
        <f>H10*I10</f>
        <v>2</v>
      </c>
      <c r="K10" s="133"/>
      <c r="L10" s="70"/>
      <c r="M10" s="71">
        <v>2</v>
      </c>
      <c r="N10" s="71">
        <v>1</v>
      </c>
      <c r="O10" s="71">
        <f>M10*N10</f>
        <v>2</v>
      </c>
      <c r="P10" s="74" t="s">
        <v>65</v>
      </c>
    </row>
    <row r="11" spans="1:16" s="75" customFormat="1" ht="204" x14ac:dyDescent="0.2">
      <c r="A11" s="76" t="s">
        <v>66</v>
      </c>
      <c r="B11" s="79" t="s">
        <v>67</v>
      </c>
      <c r="C11" s="71">
        <v>2</v>
      </c>
      <c r="D11" s="71">
        <v>2</v>
      </c>
      <c r="E11" s="71">
        <f>C11*D11</f>
        <v>4</v>
      </c>
      <c r="F11" s="71" t="s">
        <v>68</v>
      </c>
      <c r="G11" s="73" t="s">
        <v>613</v>
      </c>
      <c r="H11" s="71">
        <v>2</v>
      </c>
      <c r="I11" s="71">
        <v>1</v>
      </c>
      <c r="J11" s="71">
        <f>H11*I11</f>
        <v>2</v>
      </c>
      <c r="K11" s="133"/>
      <c r="L11" s="70"/>
      <c r="M11" s="71">
        <v>2</v>
      </c>
      <c r="N11" s="71">
        <v>1</v>
      </c>
      <c r="O11" s="71">
        <f>M11*N11</f>
        <v>2</v>
      </c>
      <c r="P11" s="74" t="s">
        <v>69</v>
      </c>
    </row>
    <row r="12" spans="1:16" s="75" customFormat="1" ht="36" x14ac:dyDescent="0.2">
      <c r="D12" s="85" t="s">
        <v>59</v>
      </c>
      <c r="E12" s="83">
        <f>ROUND(SUM(E10:E11)/COUNT(C10:C11),2)</f>
        <v>4</v>
      </c>
      <c r="G12" s="86"/>
      <c r="I12" s="85" t="s">
        <v>60</v>
      </c>
      <c r="J12" s="83">
        <f>ROUND(SUMIF(J10:J11,"&gt;0",J10:J11)/COUNT(J10:J11),2)</f>
        <v>2</v>
      </c>
      <c r="N12" s="85" t="s">
        <v>61</v>
      </c>
      <c r="O12" s="83">
        <f>ROUND(SUMIF(O10:O11,"&gt;0",O10:O11)/COUNT(O10:O11),2)</f>
        <v>2</v>
      </c>
    </row>
    <row r="13" spans="1:16" x14ac:dyDescent="0.2">
      <c r="A13" s="193">
        <v>45825</v>
      </c>
    </row>
  </sheetData>
  <mergeCells count="12">
    <mergeCell ref="A8:B8"/>
    <mergeCell ref="C8:E8"/>
    <mergeCell ref="F8:G8"/>
    <mergeCell ref="H8:J8"/>
    <mergeCell ref="K8:L8"/>
    <mergeCell ref="P8:P9"/>
    <mergeCell ref="M8:O8"/>
    <mergeCell ref="C3:G3"/>
    <mergeCell ref="C4:D4"/>
    <mergeCell ref="E4:F4"/>
    <mergeCell ref="C5:D5"/>
    <mergeCell ref="E5:F5"/>
  </mergeCells>
  <conditionalFormatting sqref="F10:F11">
    <cfRule type="cellIs" dxfId="101" priority="6" operator="between">
      <formula>11</formula>
      <formula>25</formula>
    </cfRule>
    <cfRule type="cellIs" dxfId="100" priority="7" operator="between">
      <formula>6</formula>
      <formula>10</formula>
    </cfRule>
    <cfRule type="cellIs" dxfId="99" priority="8" operator="between">
      <formula>0</formula>
      <formula>5</formula>
    </cfRule>
  </conditionalFormatting>
  <dataValidations count="1">
    <dataValidation type="list" allowBlank="1" showInputMessage="1" showErrorMessage="1" sqref="C10:D11" xr:uid="{00000000-0002-0000-0300-000001000000}">
      <formula1>positive</formula1>
    </dataValidation>
  </dataValidations>
  <pageMargins left="0.70866141732283472" right="0.70866141732283472" top="0.74803149606299213" bottom="0.74803149606299213" header="0.31496062992125984" footer="0.31496062992125984"/>
  <pageSetup paperSize="8" scale="4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FBBB1-7733-4AEB-ACA6-6F69BDB6F257}">
  <sheetPr>
    <tabColor rgb="FF00B050"/>
  </sheetPr>
  <dimension ref="A1:P14"/>
  <sheetViews>
    <sheetView topLeftCell="A58" zoomScaleNormal="100" zoomScaleSheetLayoutView="100" workbookViewId="0">
      <selection activeCell="C6" sqref="C6"/>
    </sheetView>
  </sheetViews>
  <sheetFormatPr baseColWidth="10" defaultColWidth="8.7109375" defaultRowHeight="12.75" x14ac:dyDescent="0.2"/>
  <cols>
    <col min="1" max="1" width="10.7109375" style="170" customWidth="1"/>
    <col min="2" max="2" width="31.7109375" style="58" customWidth="1"/>
    <col min="3" max="4" width="10.28515625" style="58" customWidth="1"/>
    <col min="5" max="5" width="12.7109375" style="58" customWidth="1"/>
    <col min="6" max="6" width="10.28515625" style="58" customWidth="1"/>
    <col min="7" max="7" width="50.140625" style="122" customWidth="1"/>
    <col min="8" max="10" width="11.28515625" style="58" customWidth="1"/>
    <col min="11" max="11" width="18.5703125" style="58" customWidth="1"/>
    <col min="12" max="12" width="11.85546875" style="58" customWidth="1"/>
    <col min="13" max="15" width="11.7109375" style="58" customWidth="1"/>
    <col min="16" max="16" width="15.7109375" style="58" customWidth="1"/>
    <col min="17" max="17" width="12.7109375" style="58" customWidth="1"/>
    <col min="18" max="18" width="13.7109375" style="58" customWidth="1"/>
    <col min="19" max="19" width="41.28515625" style="58" customWidth="1"/>
    <col min="20" max="16384" width="8.7109375" style="58"/>
  </cols>
  <sheetData>
    <row r="1" spans="1:16" x14ac:dyDescent="0.2">
      <c r="A1" s="137"/>
      <c r="B1" s="54"/>
      <c r="C1" s="54"/>
      <c r="D1" s="54"/>
      <c r="E1" s="54"/>
      <c r="F1" s="54"/>
      <c r="G1" s="114"/>
      <c r="H1" s="54"/>
      <c r="I1" s="54"/>
      <c r="J1" s="54"/>
      <c r="K1" s="54"/>
      <c r="L1" s="54"/>
    </row>
    <row r="2" spans="1:16" x14ac:dyDescent="0.2">
      <c r="A2" s="137"/>
      <c r="B2" s="54"/>
      <c r="C2" s="54"/>
      <c r="D2" s="54"/>
      <c r="E2" s="54"/>
      <c r="F2" s="54"/>
      <c r="G2" s="114"/>
      <c r="H2" s="54"/>
      <c r="I2" s="54"/>
      <c r="J2" s="54"/>
      <c r="K2" s="54"/>
      <c r="L2" s="54"/>
    </row>
    <row r="3" spans="1:16" s="135" customFormat="1" ht="15" x14ac:dyDescent="0.2">
      <c r="C3" s="202" t="s">
        <v>1</v>
      </c>
      <c r="D3" s="202"/>
      <c r="E3" s="202"/>
      <c r="F3" s="202"/>
      <c r="G3" s="202"/>
      <c r="H3" s="136"/>
      <c r="I3" s="136"/>
      <c r="J3" s="137"/>
      <c r="K3" s="137"/>
    </row>
    <row r="4" spans="1:16" s="138" customFormat="1" ht="15.75" x14ac:dyDescent="0.25">
      <c r="B4" s="139"/>
      <c r="C4" s="222" t="s">
        <v>3</v>
      </c>
      <c r="D4" s="223"/>
      <c r="E4" s="222" t="s">
        <v>4</v>
      </c>
      <c r="F4" s="224"/>
      <c r="G4" s="115" t="s">
        <v>5</v>
      </c>
      <c r="H4" s="136"/>
      <c r="I4" s="136"/>
      <c r="J4" s="136"/>
      <c r="K4" s="136"/>
    </row>
    <row r="5" spans="1:16" s="140" customFormat="1" ht="54" customHeight="1" x14ac:dyDescent="0.2">
      <c r="A5" s="135"/>
      <c r="B5" s="141"/>
      <c r="C5" s="236" t="s">
        <v>346</v>
      </c>
      <c r="D5" s="237"/>
      <c r="E5" s="238" t="s">
        <v>347</v>
      </c>
      <c r="F5" s="239"/>
      <c r="G5" s="111" t="s">
        <v>348</v>
      </c>
      <c r="H5" s="54"/>
      <c r="I5" s="54"/>
      <c r="J5" s="54"/>
      <c r="K5" s="54"/>
    </row>
    <row r="6" spans="1:16" x14ac:dyDescent="0.2">
      <c r="A6" s="137"/>
      <c r="B6" s="54"/>
      <c r="C6" s="54"/>
      <c r="D6" s="54"/>
      <c r="E6" s="54"/>
      <c r="F6" s="54"/>
      <c r="G6" s="114"/>
      <c r="H6" s="54"/>
      <c r="I6" s="54"/>
      <c r="J6" s="54"/>
      <c r="K6" s="54"/>
      <c r="L6" s="54"/>
    </row>
    <row r="7" spans="1:16" x14ac:dyDescent="0.2">
      <c r="A7" s="137"/>
      <c r="B7" s="54"/>
      <c r="C7" s="54"/>
      <c r="D7" s="54"/>
      <c r="E7" s="54"/>
      <c r="F7" s="54"/>
      <c r="G7" s="114"/>
      <c r="H7" s="54"/>
      <c r="I7" s="54"/>
      <c r="J7" s="54"/>
      <c r="K7" s="54"/>
      <c r="L7" s="54"/>
    </row>
    <row r="8" spans="1:16" ht="15" x14ac:dyDescent="0.2">
      <c r="A8" s="203" t="s">
        <v>32</v>
      </c>
      <c r="B8" s="245"/>
      <c r="C8" s="202" t="s">
        <v>33</v>
      </c>
      <c r="D8" s="246"/>
      <c r="E8" s="246"/>
      <c r="F8" s="203" t="s">
        <v>34</v>
      </c>
      <c r="G8" s="203"/>
      <c r="H8" s="202" t="s">
        <v>35</v>
      </c>
      <c r="I8" s="202"/>
      <c r="J8" s="202"/>
      <c r="K8" s="203" t="s">
        <v>36</v>
      </c>
      <c r="L8" s="203"/>
      <c r="M8" s="202" t="s">
        <v>37</v>
      </c>
      <c r="N8" s="202"/>
      <c r="O8" s="202"/>
      <c r="P8" s="221" t="s">
        <v>38</v>
      </c>
    </row>
    <row r="9" spans="1:16" ht="36" x14ac:dyDescent="0.2">
      <c r="A9" s="56" t="s">
        <v>39</v>
      </c>
      <c r="B9" s="56" t="s">
        <v>40</v>
      </c>
      <c r="C9" s="143" t="s">
        <v>41</v>
      </c>
      <c r="D9" s="143" t="s">
        <v>42</v>
      </c>
      <c r="E9" s="143" t="s">
        <v>43</v>
      </c>
      <c r="F9" s="56" t="s">
        <v>44</v>
      </c>
      <c r="G9" s="56" t="s">
        <v>45</v>
      </c>
      <c r="H9" s="143" t="s">
        <v>46</v>
      </c>
      <c r="I9" s="143" t="s">
        <v>47</v>
      </c>
      <c r="J9" s="143" t="s">
        <v>48</v>
      </c>
      <c r="K9" s="56" t="s">
        <v>49</v>
      </c>
      <c r="L9" s="56" t="s">
        <v>50</v>
      </c>
      <c r="M9" s="143" t="s">
        <v>51</v>
      </c>
      <c r="N9" s="143" t="s">
        <v>52</v>
      </c>
      <c r="O9" s="143" t="s">
        <v>53</v>
      </c>
      <c r="P9" s="221"/>
    </row>
    <row r="10" spans="1:16" s="86" customFormat="1" ht="60" x14ac:dyDescent="0.2">
      <c r="A10" s="67" t="s">
        <v>407</v>
      </c>
      <c r="B10" s="60" t="s">
        <v>408</v>
      </c>
      <c r="C10" s="145">
        <v>3</v>
      </c>
      <c r="D10" s="145">
        <v>1</v>
      </c>
      <c r="E10" s="145">
        <v>3</v>
      </c>
      <c r="F10" s="145" t="s">
        <v>409</v>
      </c>
      <c r="G10" s="30" t="s">
        <v>667</v>
      </c>
      <c r="H10" s="145">
        <v>3</v>
      </c>
      <c r="I10" s="145">
        <v>1</v>
      </c>
      <c r="J10" s="145">
        <v>3</v>
      </c>
      <c r="K10" s="78"/>
      <c r="L10" s="149"/>
      <c r="M10" s="145">
        <v>3</v>
      </c>
      <c r="N10" s="145">
        <v>1</v>
      </c>
      <c r="O10" s="145">
        <v>3</v>
      </c>
      <c r="P10" s="157" t="s">
        <v>363</v>
      </c>
    </row>
    <row r="11" spans="1:16" s="86" customFormat="1" ht="57" customHeight="1" x14ac:dyDescent="0.2">
      <c r="A11" s="67" t="s">
        <v>410</v>
      </c>
      <c r="B11" s="60" t="s">
        <v>411</v>
      </c>
      <c r="C11" s="145">
        <v>3</v>
      </c>
      <c r="D11" s="145">
        <v>2</v>
      </c>
      <c r="E11" s="145">
        <v>6</v>
      </c>
      <c r="F11" s="145" t="s">
        <v>412</v>
      </c>
      <c r="G11" s="30" t="s">
        <v>413</v>
      </c>
      <c r="H11" s="145">
        <v>3</v>
      </c>
      <c r="I11" s="145">
        <v>1</v>
      </c>
      <c r="J11" s="145">
        <v>3</v>
      </c>
      <c r="K11" s="78"/>
      <c r="L11" s="149"/>
      <c r="M11" s="145">
        <v>3</v>
      </c>
      <c r="N11" s="145">
        <v>1</v>
      </c>
      <c r="O11" s="145">
        <v>3</v>
      </c>
      <c r="P11" s="157" t="s">
        <v>363</v>
      </c>
    </row>
    <row r="12" spans="1:16" ht="36" customHeight="1" x14ac:dyDescent="0.2">
      <c r="D12" s="168" t="s">
        <v>59</v>
      </c>
      <c r="E12" s="150">
        <v>4.5</v>
      </c>
      <c r="F12" s="120"/>
      <c r="G12" s="120"/>
      <c r="H12" s="120"/>
      <c r="I12" s="168" t="s">
        <v>60</v>
      </c>
      <c r="J12" s="150">
        <v>3</v>
      </c>
      <c r="K12" s="120"/>
      <c r="L12" s="120"/>
      <c r="M12" s="169"/>
      <c r="N12" s="168" t="s">
        <v>61</v>
      </c>
      <c r="O12" s="150">
        <v>3</v>
      </c>
      <c r="P12" s="169"/>
    </row>
    <row r="14" spans="1:16" x14ac:dyDescent="0.2">
      <c r="A14" s="173">
        <v>45825</v>
      </c>
    </row>
  </sheetData>
  <mergeCells count="12">
    <mergeCell ref="A8:B8"/>
    <mergeCell ref="C8:E8"/>
    <mergeCell ref="F8:G8"/>
    <mergeCell ref="H8:J8"/>
    <mergeCell ref="K8:L8"/>
    <mergeCell ref="M8:O8"/>
    <mergeCell ref="P8:P9"/>
    <mergeCell ref="C3:G3"/>
    <mergeCell ref="C4:D4"/>
    <mergeCell ref="E4:F4"/>
    <mergeCell ref="C5:D5"/>
    <mergeCell ref="E5:F5"/>
  </mergeCells>
  <conditionalFormatting sqref="F10:F11">
    <cfRule type="cellIs" dxfId="38" priority="1" operator="between">
      <formula>11</formula>
      <formula>25</formula>
    </cfRule>
    <cfRule type="cellIs" dxfId="37" priority="2" operator="between">
      <formula>6</formula>
      <formula>10</formula>
    </cfRule>
    <cfRule type="cellIs" dxfId="36" priority="3" operator="between">
      <formula>0</formula>
      <formula>5</formula>
    </cfRule>
  </conditionalFormatting>
  <dataValidations count="1">
    <dataValidation type="list" allowBlank="1" showInputMessage="1" showErrorMessage="1" sqref="C10:D11" xr:uid="{0CCABD54-540D-4353-BA01-01C84534D5E2}">
      <formula1>positive</formula1>
    </dataValidation>
  </dataValidations>
  <printOptions horizontalCentered="1" verticalCentered="1"/>
  <pageMargins left="0.11811023622047245" right="0.11811023622047245" top="0.15748031496062992" bottom="0.15748031496062992" header="0.31496062992125984" footer="0.31496062992125984"/>
  <pageSetup paperSize="8" scale="8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965A8-9F9D-4CA8-A96C-48D293B87468}">
  <sheetPr>
    <tabColor rgb="FF00B050"/>
  </sheetPr>
  <dimension ref="A1:P13"/>
  <sheetViews>
    <sheetView topLeftCell="A10" zoomScaleNormal="100" zoomScaleSheetLayoutView="100" workbookViewId="0">
      <selection activeCell="C6" sqref="C6"/>
    </sheetView>
  </sheetViews>
  <sheetFormatPr baseColWidth="10" defaultColWidth="8.7109375" defaultRowHeight="12.75" x14ac:dyDescent="0.2"/>
  <cols>
    <col min="1" max="1" width="10.7109375" style="170" customWidth="1"/>
    <col min="2" max="2" width="28.28515625" style="58" customWidth="1"/>
    <col min="3" max="4" width="10.28515625" style="58" customWidth="1"/>
    <col min="5" max="5" width="12.7109375" style="58" customWidth="1"/>
    <col min="6" max="6" width="10.28515625" style="58" customWidth="1"/>
    <col min="7" max="7" width="50.140625" style="122" customWidth="1"/>
    <col min="8" max="9" width="11.28515625" style="58" customWidth="1"/>
    <col min="10" max="10" width="9" style="58" customWidth="1"/>
    <col min="11" max="11" width="28.85546875" style="58" customWidth="1"/>
    <col min="12" max="12" width="11.28515625" style="58" customWidth="1"/>
    <col min="13" max="15" width="11.7109375" style="58" customWidth="1"/>
    <col min="16" max="16" width="15.42578125" style="58" customWidth="1"/>
    <col min="17" max="17" width="12.7109375" style="58" customWidth="1"/>
    <col min="18" max="18" width="13.7109375" style="58" customWidth="1"/>
    <col min="19" max="19" width="41.28515625" style="58" customWidth="1"/>
    <col min="20" max="16384" width="8.7109375" style="58"/>
  </cols>
  <sheetData>
    <row r="1" spans="1:16" x14ac:dyDescent="0.2">
      <c r="A1" s="137"/>
      <c r="B1" s="54"/>
      <c r="C1" s="54"/>
      <c r="D1" s="54"/>
      <c r="E1" s="54"/>
      <c r="F1" s="54"/>
      <c r="G1" s="114"/>
      <c r="H1" s="54"/>
      <c r="I1" s="54"/>
      <c r="J1" s="54"/>
      <c r="K1" s="54"/>
      <c r="L1" s="54"/>
    </row>
    <row r="2" spans="1:16" x14ac:dyDescent="0.2">
      <c r="A2" s="137"/>
      <c r="B2" s="54"/>
      <c r="C2" s="54"/>
      <c r="D2" s="54"/>
      <c r="E2" s="54"/>
      <c r="F2" s="54"/>
      <c r="G2" s="114"/>
      <c r="H2" s="54"/>
      <c r="I2" s="54"/>
      <c r="J2" s="54"/>
      <c r="K2" s="54"/>
      <c r="L2" s="54"/>
    </row>
    <row r="3" spans="1:16" s="135" customFormat="1" ht="15" x14ac:dyDescent="0.2">
      <c r="C3" s="247" t="s">
        <v>1</v>
      </c>
      <c r="D3" s="248"/>
      <c r="E3" s="247"/>
      <c r="F3" s="247"/>
      <c r="G3" s="247"/>
      <c r="H3" s="136"/>
      <c r="I3" s="136"/>
      <c r="J3" s="137"/>
      <c r="K3" s="137"/>
    </row>
    <row r="4" spans="1:16" s="138" customFormat="1" ht="15.75" x14ac:dyDescent="0.25">
      <c r="B4" s="139"/>
      <c r="C4" s="222" t="s">
        <v>3</v>
      </c>
      <c r="D4" s="223"/>
      <c r="E4" s="222" t="s">
        <v>4</v>
      </c>
      <c r="F4" s="224"/>
      <c r="G4" s="115" t="s">
        <v>5</v>
      </c>
      <c r="H4" s="136"/>
      <c r="I4" s="136"/>
      <c r="J4" s="136"/>
      <c r="K4" s="136"/>
    </row>
    <row r="5" spans="1:16" s="140" customFormat="1" ht="54" customHeight="1" x14ac:dyDescent="0.2">
      <c r="A5" s="135"/>
      <c r="B5" s="141"/>
      <c r="C5" s="236" t="s">
        <v>349</v>
      </c>
      <c r="D5" s="237"/>
      <c r="E5" s="238" t="s">
        <v>350</v>
      </c>
      <c r="F5" s="239"/>
      <c r="G5" s="111" t="s">
        <v>669</v>
      </c>
      <c r="H5" s="54"/>
      <c r="I5" s="54"/>
      <c r="J5" s="54"/>
      <c r="K5" s="54"/>
    </row>
    <row r="6" spans="1:16" x14ac:dyDescent="0.2">
      <c r="A6" s="137"/>
      <c r="B6" s="54"/>
      <c r="C6" s="54"/>
      <c r="D6" s="54"/>
      <c r="E6" s="54"/>
      <c r="F6" s="54"/>
      <c r="G6" s="114"/>
      <c r="H6" s="54"/>
      <c r="I6" s="54"/>
      <c r="J6" s="54"/>
      <c r="K6" s="54"/>
      <c r="L6" s="54"/>
    </row>
    <row r="7" spans="1:16" x14ac:dyDescent="0.2">
      <c r="A7" s="137"/>
      <c r="B7" s="54"/>
      <c r="C7" s="54"/>
      <c r="D7" s="54"/>
      <c r="E7" s="54"/>
      <c r="F7" s="54"/>
      <c r="G7" s="114"/>
      <c r="H7" s="54"/>
      <c r="I7" s="54"/>
      <c r="J7" s="54"/>
      <c r="K7" s="54"/>
      <c r="L7" s="54"/>
    </row>
    <row r="8" spans="1:16" ht="15" x14ac:dyDescent="0.2">
      <c r="A8" s="203" t="s">
        <v>32</v>
      </c>
      <c r="B8" s="245"/>
      <c r="C8" s="202" t="s">
        <v>33</v>
      </c>
      <c r="D8" s="246"/>
      <c r="E8" s="246"/>
      <c r="F8" s="203" t="s">
        <v>34</v>
      </c>
      <c r="G8" s="203"/>
      <c r="H8" s="202" t="s">
        <v>35</v>
      </c>
      <c r="I8" s="202"/>
      <c r="J8" s="202"/>
      <c r="K8" s="203" t="s">
        <v>36</v>
      </c>
      <c r="L8" s="203"/>
      <c r="M8" s="202" t="s">
        <v>37</v>
      </c>
      <c r="N8" s="202"/>
      <c r="O8" s="202"/>
      <c r="P8" s="221" t="s">
        <v>38</v>
      </c>
    </row>
    <row r="9" spans="1:16" ht="36" x14ac:dyDescent="0.2">
      <c r="A9" s="56" t="s">
        <v>39</v>
      </c>
      <c r="B9" s="56" t="s">
        <v>40</v>
      </c>
      <c r="C9" s="143" t="s">
        <v>41</v>
      </c>
      <c r="D9" s="143" t="s">
        <v>42</v>
      </c>
      <c r="E9" s="143" t="s">
        <v>43</v>
      </c>
      <c r="F9" s="56" t="s">
        <v>44</v>
      </c>
      <c r="G9" s="56" t="s">
        <v>45</v>
      </c>
      <c r="H9" s="143" t="s">
        <v>46</v>
      </c>
      <c r="I9" s="143" t="s">
        <v>47</v>
      </c>
      <c r="J9" s="143" t="s">
        <v>48</v>
      </c>
      <c r="K9" s="56" t="s">
        <v>49</v>
      </c>
      <c r="L9" s="56" t="s">
        <v>50</v>
      </c>
      <c r="M9" s="143" t="s">
        <v>51</v>
      </c>
      <c r="N9" s="143" t="s">
        <v>52</v>
      </c>
      <c r="O9" s="143" t="s">
        <v>53</v>
      </c>
      <c r="P9" s="221"/>
    </row>
    <row r="10" spans="1:16" s="86" customFormat="1" ht="168" x14ac:dyDescent="0.2">
      <c r="A10" s="67" t="s">
        <v>414</v>
      </c>
      <c r="B10" s="60" t="s">
        <v>415</v>
      </c>
      <c r="C10" s="145">
        <v>2</v>
      </c>
      <c r="D10" s="145">
        <v>3</v>
      </c>
      <c r="E10" s="145">
        <v>6</v>
      </c>
      <c r="F10" s="145" t="s">
        <v>416</v>
      </c>
      <c r="G10" s="30" t="s">
        <v>670</v>
      </c>
      <c r="H10" s="145">
        <v>2</v>
      </c>
      <c r="I10" s="145">
        <v>2</v>
      </c>
      <c r="J10" s="145">
        <v>4</v>
      </c>
      <c r="K10" s="131" t="s">
        <v>668</v>
      </c>
      <c r="L10" s="149">
        <v>2025</v>
      </c>
      <c r="M10" s="145">
        <v>2</v>
      </c>
      <c r="N10" s="145">
        <v>1</v>
      </c>
      <c r="O10" s="145">
        <v>2</v>
      </c>
      <c r="P10" s="157" t="s">
        <v>363</v>
      </c>
    </row>
    <row r="11" spans="1:16" s="86" customFormat="1" ht="72" x14ac:dyDescent="0.2">
      <c r="A11" s="67" t="s">
        <v>417</v>
      </c>
      <c r="B11" s="60" t="s">
        <v>418</v>
      </c>
      <c r="C11" s="145">
        <v>3</v>
      </c>
      <c r="D11" s="145">
        <v>2</v>
      </c>
      <c r="E11" s="145">
        <v>6</v>
      </c>
      <c r="F11" s="145" t="s">
        <v>419</v>
      </c>
      <c r="G11" s="30" t="s">
        <v>420</v>
      </c>
      <c r="H11" s="145">
        <v>3</v>
      </c>
      <c r="I11" s="145">
        <v>1</v>
      </c>
      <c r="J11" s="145">
        <v>3</v>
      </c>
      <c r="K11" s="78"/>
      <c r="L11" s="149"/>
      <c r="M11" s="145">
        <v>3</v>
      </c>
      <c r="N11" s="145">
        <v>1</v>
      </c>
      <c r="O11" s="145">
        <v>3</v>
      </c>
      <c r="P11" s="157" t="s">
        <v>363</v>
      </c>
    </row>
    <row r="12" spans="1:16" ht="36" customHeight="1" x14ac:dyDescent="0.2">
      <c r="D12" s="168" t="s">
        <v>59</v>
      </c>
      <c r="E12" s="150">
        <v>6</v>
      </c>
      <c r="F12" s="120"/>
      <c r="G12" s="120"/>
      <c r="H12" s="120"/>
      <c r="I12" s="168" t="s">
        <v>60</v>
      </c>
      <c r="J12" s="150">
        <v>3.5</v>
      </c>
      <c r="K12" s="120"/>
      <c r="L12" s="120"/>
      <c r="M12" s="169"/>
      <c r="N12" s="168" t="s">
        <v>61</v>
      </c>
      <c r="O12" s="150">
        <v>2.5</v>
      </c>
      <c r="P12" s="169"/>
    </row>
    <row r="13" spans="1:16" x14ac:dyDescent="0.2">
      <c r="A13" s="173">
        <v>45825</v>
      </c>
      <c r="F13" s="174">
        <v>45825</v>
      </c>
    </row>
  </sheetData>
  <mergeCells count="12">
    <mergeCell ref="A8:B8"/>
    <mergeCell ref="C8:E8"/>
    <mergeCell ref="F8:G8"/>
    <mergeCell ref="H8:J8"/>
    <mergeCell ref="K8:L8"/>
    <mergeCell ref="M8:O8"/>
    <mergeCell ref="P8:P9"/>
    <mergeCell ref="C3:G3"/>
    <mergeCell ref="C4:D4"/>
    <mergeCell ref="E4:F4"/>
    <mergeCell ref="C5:D5"/>
    <mergeCell ref="E5:F5"/>
  </mergeCells>
  <conditionalFormatting sqref="F10:F11">
    <cfRule type="cellIs" dxfId="35" priority="1" operator="between">
      <formula>11</formula>
      <formula>25</formula>
    </cfRule>
    <cfRule type="cellIs" dxfId="34" priority="2" operator="between">
      <formula>6</formula>
      <formula>10</formula>
    </cfRule>
    <cfRule type="cellIs" dxfId="33" priority="3" operator="between">
      <formula>0</formula>
      <formula>5</formula>
    </cfRule>
  </conditionalFormatting>
  <dataValidations count="1">
    <dataValidation type="list" allowBlank="1" showInputMessage="1" showErrorMessage="1" sqref="C10:D11" xr:uid="{55021218-3A24-49B2-8C04-E8E0104175D0}">
      <formula1>positive</formula1>
    </dataValidation>
  </dataValidations>
  <printOptions horizontalCentered="1" verticalCentered="1"/>
  <pageMargins left="0.11811023622047245" right="0.11811023622047245" top="0.15748031496062992" bottom="0.15748031496062992" header="0.31496062992125984" footer="0.31496062992125984"/>
  <pageSetup paperSize="8" scale="8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6F3CE-9E92-4D09-AAE7-21A66A970661}">
  <sheetPr>
    <tabColor rgb="FF00B050"/>
  </sheetPr>
  <dimension ref="A1:P14"/>
  <sheetViews>
    <sheetView topLeftCell="A69" zoomScaleNormal="100" zoomScaleSheetLayoutView="100" workbookViewId="0">
      <selection activeCell="C6" sqref="C6"/>
    </sheetView>
  </sheetViews>
  <sheetFormatPr baseColWidth="10" defaultColWidth="8.7109375" defaultRowHeight="12.75" x14ac:dyDescent="0.2"/>
  <cols>
    <col min="1" max="1" width="10.7109375" style="11" customWidth="1"/>
    <col min="2" max="2" width="31.7109375" style="4" customWidth="1"/>
    <col min="3" max="4" width="10.28515625" style="4" customWidth="1"/>
    <col min="5" max="5" width="12.7109375" style="4" customWidth="1"/>
    <col min="6" max="6" width="10.28515625" style="4" customWidth="1"/>
    <col min="7" max="7" width="50.140625" style="122" customWidth="1"/>
    <col min="8" max="10" width="11.28515625" style="4" customWidth="1"/>
    <col min="11" max="11" width="17.85546875" style="4" customWidth="1"/>
    <col min="12" max="12" width="10.85546875" style="4" customWidth="1"/>
    <col min="13" max="15" width="11.7109375" style="4" customWidth="1"/>
    <col min="16" max="16" width="16.140625" style="4" customWidth="1"/>
    <col min="17" max="17" width="12.7109375" style="4" customWidth="1"/>
    <col min="18" max="18" width="13.7109375" style="4" customWidth="1"/>
    <col min="19" max="19" width="41.28515625" style="4" customWidth="1"/>
    <col min="20" max="16384" width="8.7109375" style="4"/>
  </cols>
  <sheetData>
    <row r="1" spans="1:16" x14ac:dyDescent="0.2">
      <c r="A1" s="2"/>
      <c r="B1" s="3"/>
      <c r="C1" s="3"/>
      <c r="D1" s="3"/>
      <c r="E1" s="3"/>
      <c r="F1" s="3"/>
      <c r="G1" s="114"/>
      <c r="H1" s="3"/>
      <c r="I1" s="3"/>
      <c r="J1" s="3"/>
      <c r="K1" s="3"/>
      <c r="L1" s="3"/>
    </row>
    <row r="2" spans="1:16" x14ac:dyDescent="0.2">
      <c r="A2" s="2"/>
      <c r="B2" s="3"/>
      <c r="C2" s="3"/>
      <c r="D2" s="3"/>
      <c r="E2" s="3"/>
      <c r="F2" s="3"/>
      <c r="G2" s="114"/>
      <c r="H2" s="3"/>
      <c r="I2" s="3"/>
      <c r="J2" s="3"/>
      <c r="K2" s="3"/>
      <c r="L2" s="3"/>
    </row>
    <row r="3" spans="1:16" s="6" customFormat="1" ht="15" x14ac:dyDescent="0.2">
      <c r="C3" s="247" t="s">
        <v>1</v>
      </c>
      <c r="D3" s="248"/>
      <c r="E3" s="247"/>
      <c r="F3" s="247"/>
      <c r="G3" s="247"/>
      <c r="H3" s="12" t="s">
        <v>27</v>
      </c>
      <c r="I3" s="12" t="s">
        <v>28</v>
      </c>
      <c r="J3" s="5"/>
      <c r="K3" s="5"/>
    </row>
    <row r="4" spans="1:16" s="8" customFormat="1" ht="15.75" x14ac:dyDescent="0.25">
      <c r="B4" s="32"/>
      <c r="C4" s="208" t="s">
        <v>3</v>
      </c>
      <c r="D4" s="209"/>
      <c r="E4" s="208" t="s">
        <v>4</v>
      </c>
      <c r="F4" s="212"/>
      <c r="G4" s="115" t="s">
        <v>5</v>
      </c>
      <c r="H4" s="12" t="s">
        <v>29</v>
      </c>
      <c r="I4" s="12" t="s">
        <v>30</v>
      </c>
      <c r="J4" s="7"/>
      <c r="K4" s="7"/>
    </row>
    <row r="5" spans="1:16" s="14" customFormat="1" ht="54" customHeight="1" x14ac:dyDescent="0.2">
      <c r="A5" s="116"/>
      <c r="B5" s="33"/>
      <c r="C5" s="232" t="s">
        <v>352</v>
      </c>
      <c r="D5" s="233"/>
      <c r="E5" s="234" t="s">
        <v>353</v>
      </c>
      <c r="F5" s="235"/>
      <c r="G5" s="111" t="s">
        <v>421</v>
      </c>
      <c r="H5" s="3"/>
      <c r="I5" s="13" t="s">
        <v>31</v>
      </c>
      <c r="J5" s="3"/>
      <c r="K5" s="3"/>
    </row>
    <row r="6" spans="1:16" x14ac:dyDescent="0.2">
      <c r="A6" s="2"/>
      <c r="B6" s="3"/>
      <c r="C6" s="3"/>
      <c r="D6" s="3"/>
      <c r="E6" s="3"/>
      <c r="F6" s="3"/>
      <c r="G6" s="114"/>
      <c r="H6" s="3"/>
      <c r="I6" s="3"/>
      <c r="J6" s="3"/>
      <c r="K6" s="3"/>
      <c r="L6" s="3"/>
    </row>
    <row r="7" spans="1:16" x14ac:dyDescent="0.2">
      <c r="A7" s="2"/>
      <c r="B7" s="3"/>
      <c r="C7" s="3"/>
      <c r="D7" s="3"/>
      <c r="E7" s="3"/>
      <c r="F7" s="3"/>
      <c r="G7" s="114"/>
      <c r="H7" s="3"/>
      <c r="I7" s="3"/>
      <c r="J7" s="3"/>
      <c r="K7" s="3"/>
      <c r="L7" s="3"/>
    </row>
    <row r="8" spans="1:16" ht="15" x14ac:dyDescent="0.2">
      <c r="A8" s="203" t="s">
        <v>32</v>
      </c>
      <c r="B8" s="205"/>
      <c r="C8" s="202" t="s">
        <v>33</v>
      </c>
      <c r="D8" s="204"/>
      <c r="E8" s="204"/>
      <c r="F8" s="203" t="s">
        <v>34</v>
      </c>
      <c r="G8" s="203"/>
      <c r="H8" s="202" t="s">
        <v>35</v>
      </c>
      <c r="I8" s="202"/>
      <c r="J8" s="202"/>
      <c r="K8" s="203" t="s">
        <v>36</v>
      </c>
      <c r="L8" s="203"/>
      <c r="M8" s="202" t="s">
        <v>37</v>
      </c>
      <c r="N8" s="202"/>
      <c r="O8" s="202"/>
      <c r="P8" s="201" t="s">
        <v>38</v>
      </c>
    </row>
    <row r="9" spans="1:16" ht="36" x14ac:dyDescent="0.2">
      <c r="A9" s="35" t="s">
        <v>39</v>
      </c>
      <c r="B9" s="35" t="s">
        <v>40</v>
      </c>
      <c r="C9" s="36" t="s">
        <v>41</v>
      </c>
      <c r="D9" s="36" t="s">
        <v>42</v>
      </c>
      <c r="E9" s="36" t="s">
        <v>43</v>
      </c>
      <c r="F9" s="35" t="s">
        <v>44</v>
      </c>
      <c r="G9" s="56" t="s">
        <v>45</v>
      </c>
      <c r="H9" s="36" t="s">
        <v>46</v>
      </c>
      <c r="I9" s="36" t="s">
        <v>47</v>
      </c>
      <c r="J9" s="36" t="s">
        <v>48</v>
      </c>
      <c r="K9" s="35" t="s">
        <v>49</v>
      </c>
      <c r="L9" s="35" t="s">
        <v>50</v>
      </c>
      <c r="M9" s="36" t="s">
        <v>51</v>
      </c>
      <c r="N9" s="36" t="s">
        <v>52</v>
      </c>
      <c r="O9" s="36" t="s">
        <v>53</v>
      </c>
      <c r="P9" s="201"/>
    </row>
    <row r="10" spans="1:16" s="75" customFormat="1" ht="72" x14ac:dyDescent="0.2">
      <c r="A10" s="118" t="s">
        <v>422</v>
      </c>
      <c r="B10" s="123" t="s">
        <v>423</v>
      </c>
      <c r="C10" s="71">
        <v>2</v>
      </c>
      <c r="D10" s="71">
        <v>1</v>
      </c>
      <c r="E10" s="71">
        <v>2</v>
      </c>
      <c r="F10" s="71" t="s">
        <v>424</v>
      </c>
      <c r="G10" s="69" t="s">
        <v>425</v>
      </c>
      <c r="H10" s="71">
        <v>2</v>
      </c>
      <c r="I10" s="71">
        <v>1</v>
      </c>
      <c r="J10" s="71">
        <f t="shared" ref="J10" si="0">H10*I10</f>
        <v>2</v>
      </c>
      <c r="K10" s="69"/>
      <c r="L10" s="70"/>
      <c r="M10" s="71">
        <v>2</v>
      </c>
      <c r="N10" s="71">
        <v>1</v>
      </c>
      <c r="O10" s="71">
        <v>2</v>
      </c>
      <c r="P10" s="95" t="s">
        <v>363</v>
      </c>
    </row>
    <row r="11" spans="1:16" s="75" customFormat="1" ht="132" x14ac:dyDescent="0.2">
      <c r="A11" s="118" t="s">
        <v>426</v>
      </c>
      <c r="B11" s="123" t="s">
        <v>427</v>
      </c>
      <c r="C11" s="71">
        <v>2</v>
      </c>
      <c r="D11" s="71">
        <v>2</v>
      </c>
      <c r="E11" s="71">
        <v>4</v>
      </c>
      <c r="F11" s="71" t="s">
        <v>428</v>
      </c>
      <c r="G11" s="30" t="s">
        <v>429</v>
      </c>
      <c r="H11" s="71">
        <v>2</v>
      </c>
      <c r="I11" s="71">
        <v>1</v>
      </c>
      <c r="J11" s="71">
        <v>2</v>
      </c>
      <c r="K11" s="69"/>
      <c r="L11" s="70"/>
      <c r="M11" s="71">
        <v>2</v>
      </c>
      <c r="N11" s="71">
        <v>1</v>
      </c>
      <c r="O11" s="71">
        <v>2</v>
      </c>
      <c r="P11" s="95" t="s">
        <v>363</v>
      </c>
    </row>
    <row r="12" spans="1:16" s="75" customFormat="1" ht="72" x14ac:dyDescent="0.2">
      <c r="A12" s="118" t="s">
        <v>430</v>
      </c>
      <c r="B12" s="26" t="s">
        <v>431</v>
      </c>
      <c r="C12" s="71">
        <v>2</v>
      </c>
      <c r="D12" s="71">
        <v>1</v>
      </c>
      <c r="E12" s="71">
        <v>2</v>
      </c>
      <c r="F12" s="71" t="s">
        <v>432</v>
      </c>
      <c r="G12" s="30" t="s">
        <v>663</v>
      </c>
      <c r="H12" s="71">
        <v>2</v>
      </c>
      <c r="I12" s="71">
        <v>1</v>
      </c>
      <c r="J12" s="71">
        <v>2</v>
      </c>
      <c r="K12" s="69"/>
      <c r="L12" s="70"/>
      <c r="M12" s="71">
        <v>2</v>
      </c>
      <c r="N12" s="71">
        <v>1</v>
      </c>
      <c r="O12" s="71">
        <v>2</v>
      </c>
      <c r="P12" s="95" t="s">
        <v>363</v>
      </c>
    </row>
    <row r="13" spans="1:16" ht="48" x14ac:dyDescent="0.2">
      <c r="D13" s="119" t="s">
        <v>59</v>
      </c>
      <c r="E13" s="83">
        <v>2.66</v>
      </c>
      <c r="F13" s="106"/>
      <c r="G13" s="120"/>
      <c r="H13" s="106"/>
      <c r="I13" s="119" t="s">
        <v>60</v>
      </c>
      <c r="J13" s="83">
        <v>2</v>
      </c>
      <c r="K13" s="106"/>
      <c r="L13" s="106"/>
      <c r="M13" s="121"/>
      <c r="N13" s="119" t="s">
        <v>61</v>
      </c>
      <c r="O13" s="83">
        <v>2</v>
      </c>
      <c r="P13" s="121"/>
    </row>
    <row r="14" spans="1:16" x14ac:dyDescent="0.2">
      <c r="A14" s="172">
        <v>45825</v>
      </c>
    </row>
  </sheetData>
  <mergeCells count="12">
    <mergeCell ref="A8:B8"/>
    <mergeCell ref="C8:E8"/>
    <mergeCell ref="F8:G8"/>
    <mergeCell ref="H8:J8"/>
    <mergeCell ref="K8:L8"/>
    <mergeCell ref="M8:O8"/>
    <mergeCell ref="P8:P9"/>
    <mergeCell ref="C3:G3"/>
    <mergeCell ref="C4:D4"/>
    <mergeCell ref="E4:F4"/>
    <mergeCell ref="C5:D5"/>
    <mergeCell ref="E5:F5"/>
  </mergeCells>
  <conditionalFormatting sqref="F10:F12">
    <cfRule type="cellIs" dxfId="32" priority="1" operator="between">
      <formula>11</formula>
      <formula>25</formula>
    </cfRule>
    <cfRule type="cellIs" dxfId="31" priority="2" operator="between">
      <formula>6</formula>
      <formula>10</formula>
    </cfRule>
    <cfRule type="cellIs" dxfId="30" priority="3" operator="between">
      <formula>0</formula>
      <formula>5</formula>
    </cfRule>
  </conditionalFormatting>
  <dataValidations count="1">
    <dataValidation type="list" allowBlank="1" showInputMessage="1" showErrorMessage="1" sqref="C10:D12" xr:uid="{B982FEF0-D9B8-4ECA-BE86-C34ABD575816}">
      <formula1>positive</formula1>
    </dataValidation>
  </dataValidations>
  <printOptions horizontalCentered="1" verticalCentered="1"/>
  <pageMargins left="0.11811023622047245" right="0.11811023622047245" top="0.15748031496062992" bottom="0.15748031496062992" header="0.31496062992125984" footer="0.31496062992125984"/>
  <pageSetup paperSize="8" scale="8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2D99-031F-40A3-A39D-713ED4D00453}">
  <sheetPr>
    <tabColor rgb="FF00B050"/>
  </sheetPr>
  <dimension ref="A1:P13"/>
  <sheetViews>
    <sheetView topLeftCell="A25" zoomScaleNormal="100" zoomScaleSheetLayoutView="100" workbookViewId="0">
      <selection activeCell="C6" sqref="C6"/>
    </sheetView>
  </sheetViews>
  <sheetFormatPr baseColWidth="10" defaultColWidth="8.7109375" defaultRowHeight="12.75" x14ac:dyDescent="0.2"/>
  <cols>
    <col min="1" max="1" width="10.7109375" style="170" customWidth="1"/>
    <col min="2" max="2" width="31.7109375" style="58" customWidth="1"/>
    <col min="3" max="4" width="10.28515625" style="58" customWidth="1"/>
    <col min="5" max="5" width="12.7109375" style="58" customWidth="1"/>
    <col min="6" max="6" width="10.28515625" style="58" customWidth="1"/>
    <col min="7" max="7" width="50.140625" style="122" customWidth="1"/>
    <col min="8" max="10" width="11.28515625" style="58" customWidth="1"/>
    <col min="11" max="11" width="19" style="58" customWidth="1"/>
    <col min="12" max="12" width="10.28515625" style="58" customWidth="1"/>
    <col min="13" max="15" width="11.7109375" style="58" customWidth="1"/>
    <col min="16" max="16" width="16" style="58" customWidth="1"/>
    <col min="17" max="17" width="12.7109375" style="58" customWidth="1"/>
    <col min="18" max="18" width="13.7109375" style="58" customWidth="1"/>
    <col min="19" max="19" width="41.28515625" style="58" customWidth="1"/>
    <col min="20" max="16384" width="8.7109375" style="58"/>
  </cols>
  <sheetData>
    <row r="1" spans="1:16" x14ac:dyDescent="0.2">
      <c r="A1" s="137"/>
      <c r="B1" s="54"/>
      <c r="C1" s="54"/>
      <c r="D1" s="54"/>
      <c r="E1" s="54"/>
      <c r="F1" s="54"/>
      <c r="G1" s="114"/>
      <c r="H1" s="54"/>
      <c r="I1" s="54"/>
      <c r="J1" s="54"/>
      <c r="K1" s="54"/>
      <c r="L1" s="54"/>
    </row>
    <row r="2" spans="1:16" x14ac:dyDescent="0.2">
      <c r="A2" s="137"/>
      <c r="B2" s="54"/>
      <c r="C2" s="54"/>
      <c r="D2" s="54"/>
      <c r="E2" s="54"/>
      <c r="F2" s="54"/>
      <c r="G2" s="114"/>
      <c r="H2" s="54"/>
      <c r="I2" s="54"/>
      <c r="J2" s="54"/>
      <c r="K2" s="54"/>
      <c r="L2" s="54"/>
    </row>
    <row r="3" spans="1:16" s="138" customFormat="1" ht="15.75" x14ac:dyDescent="0.25">
      <c r="B3" s="139"/>
      <c r="C3" s="222" t="s">
        <v>3</v>
      </c>
      <c r="D3" s="223"/>
      <c r="E3" s="222" t="s">
        <v>4</v>
      </c>
      <c r="F3" s="224"/>
      <c r="G3" s="115" t="s">
        <v>5</v>
      </c>
      <c r="H3" s="136"/>
      <c r="I3" s="136"/>
      <c r="J3" s="136"/>
      <c r="K3" s="136"/>
    </row>
    <row r="4" spans="1:16" s="140" customFormat="1" ht="60" x14ac:dyDescent="0.2">
      <c r="A4" s="135"/>
      <c r="B4" s="141"/>
      <c r="C4" s="236" t="s">
        <v>355</v>
      </c>
      <c r="D4" s="237"/>
      <c r="E4" s="238" t="s">
        <v>356</v>
      </c>
      <c r="F4" s="239"/>
      <c r="G4" s="111" t="s">
        <v>671</v>
      </c>
      <c r="H4" s="54"/>
      <c r="I4" s="54"/>
      <c r="J4" s="54"/>
      <c r="K4" s="54"/>
    </row>
    <row r="5" spans="1:16" x14ac:dyDescent="0.2">
      <c r="A5" s="137"/>
      <c r="B5" s="54"/>
      <c r="C5" s="54"/>
      <c r="D5" s="54"/>
      <c r="E5" s="54"/>
      <c r="F5" s="54"/>
      <c r="G5" s="114"/>
      <c r="H5" s="54"/>
      <c r="I5" s="54"/>
      <c r="J5" s="54"/>
      <c r="K5" s="54"/>
      <c r="L5" s="54"/>
    </row>
    <row r="6" spans="1:16" x14ac:dyDescent="0.2">
      <c r="A6" s="137"/>
      <c r="B6" s="54"/>
      <c r="C6" s="54"/>
      <c r="D6" s="54"/>
      <c r="E6" s="54"/>
      <c r="F6" s="54"/>
      <c r="G6" s="114"/>
      <c r="H6" s="54"/>
      <c r="I6" s="54"/>
      <c r="J6" s="54"/>
      <c r="K6" s="54"/>
      <c r="L6" s="54"/>
    </row>
    <row r="7" spans="1:16" ht="15" x14ac:dyDescent="0.2">
      <c r="A7" s="203" t="s">
        <v>32</v>
      </c>
      <c r="B7" s="245"/>
      <c r="C7" s="202" t="s">
        <v>33</v>
      </c>
      <c r="D7" s="246"/>
      <c r="E7" s="246"/>
      <c r="F7" s="203" t="s">
        <v>34</v>
      </c>
      <c r="G7" s="203"/>
      <c r="H7" s="202" t="s">
        <v>35</v>
      </c>
      <c r="I7" s="202"/>
      <c r="J7" s="202"/>
      <c r="K7" s="203" t="s">
        <v>36</v>
      </c>
      <c r="L7" s="203"/>
      <c r="M7" s="202" t="s">
        <v>37</v>
      </c>
      <c r="N7" s="202"/>
      <c r="O7" s="202"/>
      <c r="P7" s="221" t="s">
        <v>38</v>
      </c>
    </row>
    <row r="8" spans="1:16" ht="36" x14ac:dyDescent="0.2">
      <c r="A8" s="56" t="s">
        <v>39</v>
      </c>
      <c r="B8" s="56" t="s">
        <v>40</v>
      </c>
      <c r="C8" s="143" t="s">
        <v>41</v>
      </c>
      <c r="D8" s="143" t="s">
        <v>42</v>
      </c>
      <c r="E8" s="143" t="s">
        <v>43</v>
      </c>
      <c r="F8" s="56" t="s">
        <v>44</v>
      </c>
      <c r="G8" s="56" t="s">
        <v>45</v>
      </c>
      <c r="H8" s="143" t="s">
        <v>46</v>
      </c>
      <c r="I8" s="143" t="s">
        <v>47</v>
      </c>
      <c r="J8" s="143" t="s">
        <v>48</v>
      </c>
      <c r="K8" s="56" t="s">
        <v>49</v>
      </c>
      <c r="L8" s="56" t="s">
        <v>50</v>
      </c>
      <c r="M8" s="143" t="s">
        <v>51</v>
      </c>
      <c r="N8" s="143" t="s">
        <v>52</v>
      </c>
      <c r="O8" s="143" t="s">
        <v>53</v>
      </c>
      <c r="P8" s="221"/>
    </row>
    <row r="9" spans="1:16" s="86" customFormat="1" ht="144" x14ac:dyDescent="0.2">
      <c r="A9" s="67" t="s">
        <v>433</v>
      </c>
      <c r="B9" s="171" t="s">
        <v>434</v>
      </c>
      <c r="C9" s="145">
        <v>2</v>
      </c>
      <c r="D9" s="145">
        <v>2</v>
      </c>
      <c r="E9" s="145">
        <v>4</v>
      </c>
      <c r="F9" s="145" t="s">
        <v>435</v>
      </c>
      <c r="G9" s="30" t="s">
        <v>436</v>
      </c>
      <c r="H9" s="145">
        <v>2</v>
      </c>
      <c r="I9" s="145">
        <v>1</v>
      </c>
      <c r="J9" s="145">
        <v>2</v>
      </c>
      <c r="K9" s="30"/>
      <c r="L9" s="149"/>
      <c r="M9" s="145">
        <v>2</v>
      </c>
      <c r="N9" s="145">
        <v>1</v>
      </c>
      <c r="O9" s="145">
        <v>2</v>
      </c>
      <c r="P9" s="157" t="s">
        <v>363</v>
      </c>
    </row>
    <row r="10" spans="1:16" s="86" customFormat="1" ht="72" x14ac:dyDescent="0.2">
      <c r="A10" s="67" t="s">
        <v>437</v>
      </c>
      <c r="B10" s="60" t="s">
        <v>438</v>
      </c>
      <c r="C10" s="145">
        <v>2</v>
      </c>
      <c r="D10" s="145">
        <v>1</v>
      </c>
      <c r="E10" s="145">
        <v>2</v>
      </c>
      <c r="F10" s="145" t="s">
        <v>439</v>
      </c>
      <c r="G10" s="30" t="s">
        <v>672</v>
      </c>
      <c r="H10" s="145">
        <v>2</v>
      </c>
      <c r="I10" s="145">
        <v>1</v>
      </c>
      <c r="J10" s="145">
        <v>2</v>
      </c>
      <c r="K10" s="78"/>
      <c r="L10" s="149"/>
      <c r="M10" s="145">
        <v>2</v>
      </c>
      <c r="N10" s="145">
        <v>1</v>
      </c>
      <c r="O10" s="145">
        <v>2</v>
      </c>
      <c r="P10" s="157" t="s">
        <v>363</v>
      </c>
    </row>
    <row r="11" spans="1:16" s="86" customFormat="1" ht="48" customHeight="1" x14ac:dyDescent="0.2">
      <c r="A11" s="175"/>
      <c r="B11" s="98"/>
      <c r="D11" s="155" t="s">
        <v>59</v>
      </c>
      <c r="E11" s="145">
        <f>ROUND(SUM(E3:E10)/COUNT(C3:C10),2)</f>
        <v>3</v>
      </c>
      <c r="G11" s="124"/>
      <c r="I11" s="155" t="s">
        <v>60</v>
      </c>
      <c r="J11" s="145">
        <v>2</v>
      </c>
      <c r="N11" s="155" t="s">
        <v>61</v>
      </c>
      <c r="O11" s="145">
        <v>2</v>
      </c>
    </row>
    <row r="13" spans="1:16" x14ac:dyDescent="0.2">
      <c r="A13" s="173">
        <v>45825</v>
      </c>
    </row>
  </sheetData>
  <mergeCells count="11">
    <mergeCell ref="A7:B7"/>
    <mergeCell ref="C7:E7"/>
    <mergeCell ref="F7:G7"/>
    <mergeCell ref="H7:J7"/>
    <mergeCell ref="K7:L7"/>
    <mergeCell ref="M7:O7"/>
    <mergeCell ref="P7:P8"/>
    <mergeCell ref="C3:D3"/>
    <mergeCell ref="E3:F3"/>
    <mergeCell ref="C4:D4"/>
    <mergeCell ref="E4:F4"/>
  </mergeCells>
  <conditionalFormatting sqref="F9:F10">
    <cfRule type="cellIs" dxfId="29" priority="1" operator="between">
      <formula>11</formula>
      <formula>25</formula>
    </cfRule>
    <cfRule type="cellIs" dxfId="28" priority="2" operator="between">
      <formula>6</formula>
      <formula>10</formula>
    </cfRule>
    <cfRule type="cellIs" dxfId="27" priority="3" operator="between">
      <formula>0</formula>
      <formula>5</formula>
    </cfRule>
  </conditionalFormatting>
  <dataValidations count="1">
    <dataValidation type="list" allowBlank="1" showInputMessage="1" showErrorMessage="1" sqref="C9:D10" xr:uid="{36F2858B-00AD-402F-878B-E3CA40C9EBF0}">
      <formula1>positive</formula1>
    </dataValidation>
  </dataValidations>
  <printOptions horizontalCentered="1" verticalCentered="1"/>
  <pageMargins left="0.11811023622047245" right="0.11811023622047245" top="0.15748031496062992" bottom="0.15748031496062992" header="0.31496062992125984" footer="0.31496062992125984"/>
  <pageSetup paperSize="8" scale="8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C1DB4-75FA-4FB2-8456-99931099B2CD}">
  <dimension ref="A1:F10"/>
  <sheetViews>
    <sheetView topLeftCell="A34" zoomScale="90" zoomScaleNormal="90" workbookViewId="0">
      <selection activeCell="C6" sqref="C6"/>
    </sheetView>
  </sheetViews>
  <sheetFormatPr baseColWidth="10" defaultColWidth="11.42578125" defaultRowHeight="15" x14ac:dyDescent="0.25"/>
  <cols>
    <col min="2" max="2" width="26.5703125" customWidth="1"/>
    <col min="3" max="3" width="44.5703125" customWidth="1"/>
    <col min="6" max="6" width="19.5703125" customWidth="1"/>
  </cols>
  <sheetData>
    <row r="1" spans="1:6" x14ac:dyDescent="0.25">
      <c r="A1" s="16"/>
      <c r="B1" s="2"/>
      <c r="C1" s="2"/>
      <c r="D1" s="3"/>
      <c r="E1" s="3"/>
    </row>
    <row r="2" spans="1:6" ht="15.75" x14ac:dyDescent="0.25">
      <c r="A2" s="43" t="s">
        <v>700</v>
      </c>
      <c r="B2" s="2"/>
      <c r="C2" s="2"/>
      <c r="D2" s="3"/>
      <c r="E2" s="3"/>
    </row>
    <row r="3" spans="1:6" x14ac:dyDescent="0.25">
      <c r="A3" s="16"/>
      <c r="B3" s="2"/>
      <c r="C3" s="2"/>
      <c r="D3" s="3"/>
      <c r="E3" s="3"/>
    </row>
    <row r="4" spans="1:6" ht="31.5" customHeight="1" x14ac:dyDescent="0.25">
      <c r="A4" s="198" t="s">
        <v>1</v>
      </c>
      <c r="B4" s="199"/>
      <c r="C4" s="199"/>
      <c r="D4" s="198" t="s">
        <v>2</v>
      </c>
      <c r="E4" s="200"/>
    </row>
    <row r="5" spans="1:6" ht="48" x14ac:dyDescent="0.25">
      <c r="A5" s="39" t="s">
        <v>3</v>
      </c>
      <c r="B5" s="36" t="s">
        <v>4</v>
      </c>
      <c r="C5" s="36" t="s">
        <v>5</v>
      </c>
      <c r="D5" s="36" t="s">
        <v>6</v>
      </c>
      <c r="E5" s="36" t="s">
        <v>7</v>
      </c>
    </row>
    <row r="6" spans="1:6" ht="39" customHeight="1" x14ac:dyDescent="0.25">
      <c r="A6" s="18" t="s">
        <v>440</v>
      </c>
      <c r="B6" s="28" t="s">
        <v>441</v>
      </c>
      <c r="C6" s="27" t="s">
        <v>442</v>
      </c>
      <c r="D6" s="9">
        <v>6.33</v>
      </c>
      <c r="E6" s="9">
        <v>2.67</v>
      </c>
    </row>
    <row r="7" spans="1:6" ht="36" x14ac:dyDescent="0.25">
      <c r="A7" s="40" t="s">
        <v>443</v>
      </c>
      <c r="B7" s="28" t="s">
        <v>444</v>
      </c>
      <c r="C7" s="27" t="s">
        <v>445</v>
      </c>
      <c r="D7" s="9">
        <v>8.7799999999999994</v>
      </c>
      <c r="E7" s="9">
        <v>3</v>
      </c>
    </row>
    <row r="8" spans="1:6" ht="42.75" customHeight="1" x14ac:dyDescent="0.25">
      <c r="D8" s="125">
        <f>SUM(D6:D7)/2</f>
        <v>7.5549999999999997</v>
      </c>
      <c r="E8" s="125">
        <f>SUM(E6:E7)/2</f>
        <v>2.835</v>
      </c>
      <c r="F8" s="126" t="s">
        <v>446</v>
      </c>
    </row>
    <row r="10" spans="1:6" x14ac:dyDescent="0.25">
      <c r="A10" s="197">
        <v>45825</v>
      </c>
    </row>
  </sheetData>
  <mergeCells count="2">
    <mergeCell ref="A4:C4"/>
    <mergeCell ref="D4:E4"/>
  </mergeCells>
  <pageMargins left="0.7" right="0.7" top="0.75" bottom="0.75"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4019-C724-4FAB-8F6C-0C77905A6DFB}">
  <sheetPr>
    <pageSetUpPr fitToPage="1"/>
  </sheetPr>
  <dimension ref="A1:P17"/>
  <sheetViews>
    <sheetView topLeftCell="A16" zoomScale="80" zoomScaleNormal="80" workbookViewId="0">
      <selection activeCell="C6" sqref="C6"/>
    </sheetView>
  </sheetViews>
  <sheetFormatPr baseColWidth="10" defaultColWidth="11.42578125" defaultRowHeight="15" x14ac:dyDescent="0.25"/>
  <cols>
    <col min="1" max="1" width="11.42578125" style="176"/>
    <col min="2" max="2" width="42.7109375" style="176" customWidth="1"/>
    <col min="3" max="5" width="9.42578125" style="176" customWidth="1"/>
    <col min="6" max="6" width="18.5703125" style="176" customWidth="1"/>
    <col min="7" max="7" width="57.7109375" style="176" customWidth="1"/>
    <col min="8" max="8" width="11.42578125" style="176"/>
    <col min="9" max="9" width="12.42578125" style="176" customWidth="1"/>
    <col min="10" max="10" width="11.42578125" style="176"/>
    <col min="11" max="11" width="51.7109375" style="176" customWidth="1"/>
    <col min="12" max="15" width="10.7109375" style="176" customWidth="1"/>
    <col min="16" max="16" width="17.140625" style="176" customWidth="1"/>
    <col min="17" max="16384" width="11.42578125" style="176"/>
  </cols>
  <sheetData>
    <row r="1" spans="1:16" x14ac:dyDescent="0.25">
      <c r="A1" s="54"/>
      <c r="B1" s="54"/>
      <c r="C1" s="54"/>
      <c r="D1" s="54"/>
      <c r="E1" s="54"/>
      <c r="F1" s="54"/>
      <c r="G1" s="54"/>
      <c r="H1" s="54"/>
      <c r="I1" s="54"/>
      <c r="J1" s="54"/>
      <c r="K1" s="54"/>
      <c r="L1" s="54"/>
      <c r="M1" s="58"/>
      <c r="N1" s="58"/>
      <c r="O1" s="58"/>
    </row>
    <row r="2" spans="1:16" x14ac:dyDescent="0.25">
      <c r="A2" s="54"/>
      <c r="B2" s="54"/>
      <c r="C2" s="54"/>
      <c r="D2" s="54"/>
      <c r="E2" s="54"/>
      <c r="F2" s="54"/>
      <c r="G2" s="54"/>
      <c r="H2" s="54"/>
      <c r="I2" s="54"/>
      <c r="J2" s="54"/>
      <c r="K2" s="54"/>
      <c r="L2" s="54"/>
      <c r="M2" s="58"/>
      <c r="N2" s="58"/>
      <c r="O2" s="58"/>
    </row>
    <row r="3" spans="1:16" ht="15.75" x14ac:dyDescent="0.25">
      <c r="A3" s="135"/>
      <c r="B3" s="135"/>
      <c r="C3" s="206" t="s">
        <v>1</v>
      </c>
      <c r="D3" s="207"/>
      <c r="E3" s="206"/>
      <c r="F3" s="206"/>
      <c r="G3" s="206"/>
      <c r="H3" s="136"/>
      <c r="I3" s="136"/>
      <c r="J3" s="137"/>
      <c r="K3" s="137"/>
      <c r="L3" s="135"/>
      <c r="M3" s="135"/>
      <c r="N3" s="135"/>
      <c r="O3" s="135"/>
    </row>
    <row r="4" spans="1:16" ht="15.75" x14ac:dyDescent="0.25">
      <c r="A4" s="138"/>
      <c r="B4" s="139"/>
      <c r="C4" s="222" t="s">
        <v>3</v>
      </c>
      <c r="D4" s="223"/>
      <c r="E4" s="222" t="s">
        <v>4</v>
      </c>
      <c r="F4" s="224"/>
      <c r="G4" s="55" t="s">
        <v>5</v>
      </c>
      <c r="H4" s="136"/>
      <c r="I4" s="136"/>
      <c r="J4" s="136"/>
      <c r="K4" s="136"/>
      <c r="L4" s="138"/>
      <c r="M4" s="138"/>
      <c r="N4" s="138"/>
      <c r="O4" s="138"/>
    </row>
    <row r="5" spans="1:16" ht="36" x14ac:dyDescent="0.25">
      <c r="A5" s="140"/>
      <c r="B5" s="141" t="s">
        <v>447</v>
      </c>
      <c r="C5" s="236" t="s">
        <v>448</v>
      </c>
      <c r="D5" s="237"/>
      <c r="E5" s="238" t="s">
        <v>449</v>
      </c>
      <c r="F5" s="239"/>
      <c r="G5" s="27" t="s">
        <v>450</v>
      </c>
      <c r="H5" s="54"/>
      <c r="I5" s="54"/>
      <c r="J5" s="54"/>
      <c r="K5" s="54"/>
      <c r="L5" s="140"/>
      <c r="M5" s="140"/>
      <c r="N5" s="140"/>
      <c r="O5" s="140"/>
    </row>
    <row r="6" spans="1:16" x14ac:dyDescent="0.25">
      <c r="A6" s="54"/>
      <c r="B6" s="54"/>
      <c r="C6" s="54"/>
      <c r="D6" s="54"/>
      <c r="E6" s="54"/>
      <c r="F6" s="54"/>
      <c r="G6" s="54"/>
      <c r="H6" s="54"/>
      <c r="I6" s="54"/>
      <c r="J6" s="54"/>
      <c r="K6" s="54"/>
      <c r="L6" s="54"/>
      <c r="M6" s="58"/>
      <c r="N6" s="58"/>
      <c r="O6" s="58"/>
    </row>
    <row r="7" spans="1:16" x14ac:dyDescent="0.25">
      <c r="A7" s="54"/>
      <c r="B7" s="54"/>
      <c r="C7" s="54"/>
      <c r="D7" s="54"/>
      <c r="E7" s="54"/>
      <c r="F7" s="54"/>
      <c r="G7" s="54"/>
      <c r="H7" s="54"/>
      <c r="I7" s="54"/>
      <c r="J7" s="54"/>
      <c r="K7" s="54"/>
      <c r="L7" s="54"/>
      <c r="M7" s="58"/>
      <c r="N7" s="58"/>
      <c r="O7" s="58"/>
    </row>
    <row r="8" spans="1:16" x14ac:dyDescent="0.25">
      <c r="A8" s="215" t="s">
        <v>32</v>
      </c>
      <c r="B8" s="229"/>
      <c r="C8" s="198" t="s">
        <v>33</v>
      </c>
      <c r="D8" s="230"/>
      <c r="E8" s="231"/>
      <c r="F8" s="215" t="s">
        <v>34</v>
      </c>
      <c r="G8" s="219"/>
      <c r="H8" s="198" t="s">
        <v>35</v>
      </c>
      <c r="I8" s="199"/>
      <c r="J8" s="200"/>
      <c r="K8" s="215" t="s">
        <v>36</v>
      </c>
      <c r="L8" s="219"/>
      <c r="M8" s="198" t="s">
        <v>37</v>
      </c>
      <c r="N8" s="199"/>
      <c r="O8" s="200"/>
      <c r="P8" s="249" t="s">
        <v>38</v>
      </c>
    </row>
    <row r="9" spans="1:16" ht="36" x14ac:dyDescent="0.25">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49"/>
    </row>
    <row r="10" spans="1:16" s="178" customFormat="1" ht="179.45" customHeight="1" x14ac:dyDescent="0.25">
      <c r="A10" s="145" t="s">
        <v>451</v>
      </c>
      <c r="B10" s="61" t="s">
        <v>452</v>
      </c>
      <c r="C10" s="144">
        <v>3</v>
      </c>
      <c r="D10" s="144">
        <v>2</v>
      </c>
      <c r="E10" s="144">
        <v>6</v>
      </c>
      <c r="F10" s="145" t="s">
        <v>453</v>
      </c>
      <c r="G10" s="45" t="s">
        <v>673</v>
      </c>
      <c r="H10" s="145">
        <v>3</v>
      </c>
      <c r="I10" s="145">
        <v>1</v>
      </c>
      <c r="J10" s="145">
        <v>3</v>
      </c>
      <c r="K10" s="78" t="s">
        <v>674</v>
      </c>
      <c r="L10" s="149">
        <v>2025</v>
      </c>
      <c r="M10" s="145">
        <v>3</v>
      </c>
      <c r="N10" s="145">
        <v>1</v>
      </c>
      <c r="O10" s="145">
        <v>3</v>
      </c>
      <c r="P10" s="177" t="s">
        <v>454</v>
      </c>
    </row>
    <row r="11" spans="1:16" s="178" customFormat="1" ht="173.25" customHeight="1" x14ac:dyDescent="0.25">
      <c r="A11" s="145" t="s">
        <v>455</v>
      </c>
      <c r="B11" s="60" t="s">
        <v>675</v>
      </c>
      <c r="C11" s="144">
        <v>2</v>
      </c>
      <c r="D11" s="144">
        <v>2</v>
      </c>
      <c r="E11" s="144">
        <v>4</v>
      </c>
      <c r="F11" s="145" t="s">
        <v>456</v>
      </c>
      <c r="G11" s="45" t="s">
        <v>676</v>
      </c>
      <c r="H11" s="145">
        <v>2</v>
      </c>
      <c r="I11" s="145">
        <v>1</v>
      </c>
      <c r="J11" s="145">
        <v>2</v>
      </c>
      <c r="K11" s="78"/>
      <c r="L11" s="149"/>
      <c r="M11" s="145">
        <v>2</v>
      </c>
      <c r="N11" s="145">
        <v>1</v>
      </c>
      <c r="O11" s="145">
        <v>2</v>
      </c>
      <c r="P11" s="177" t="s">
        <v>454</v>
      </c>
    </row>
    <row r="12" spans="1:16" s="178" customFormat="1" ht="208.9" customHeight="1" x14ac:dyDescent="0.25">
      <c r="A12" s="145" t="s">
        <v>457</v>
      </c>
      <c r="B12" s="179" t="s">
        <v>677</v>
      </c>
      <c r="C12" s="144">
        <v>4</v>
      </c>
      <c r="D12" s="144">
        <v>3</v>
      </c>
      <c r="E12" s="144">
        <v>12</v>
      </c>
      <c r="F12" s="145" t="s">
        <v>458</v>
      </c>
      <c r="G12" s="45" t="s">
        <v>459</v>
      </c>
      <c r="H12" s="145">
        <v>4</v>
      </c>
      <c r="I12" s="145">
        <v>2</v>
      </c>
      <c r="J12" s="145">
        <v>8</v>
      </c>
      <c r="K12" s="78" t="s">
        <v>678</v>
      </c>
      <c r="L12" s="149">
        <v>2025</v>
      </c>
      <c r="M12" s="145">
        <v>4</v>
      </c>
      <c r="N12" s="145">
        <v>1</v>
      </c>
      <c r="O12" s="145">
        <v>4</v>
      </c>
      <c r="P12" s="177" t="s">
        <v>454</v>
      </c>
    </row>
    <row r="13" spans="1:16" s="178" customFormat="1" ht="216" x14ac:dyDescent="0.25">
      <c r="A13" s="145" t="s">
        <v>460</v>
      </c>
      <c r="B13" s="163" t="s">
        <v>679</v>
      </c>
      <c r="C13" s="144">
        <v>3</v>
      </c>
      <c r="D13" s="144">
        <v>2</v>
      </c>
      <c r="E13" s="144">
        <v>6</v>
      </c>
      <c r="F13" s="144" t="s">
        <v>461</v>
      </c>
      <c r="G13" s="45" t="s">
        <v>680</v>
      </c>
      <c r="H13" s="144">
        <v>2</v>
      </c>
      <c r="I13" s="144">
        <v>1</v>
      </c>
      <c r="J13" s="145">
        <f t="shared" ref="J13:J14" si="0">H13*I13</f>
        <v>2</v>
      </c>
      <c r="K13" s="80" t="s">
        <v>681</v>
      </c>
      <c r="L13" s="149">
        <v>2025</v>
      </c>
      <c r="M13" s="144">
        <v>2</v>
      </c>
      <c r="N13" s="145">
        <v>1</v>
      </c>
      <c r="O13" s="145">
        <v>2</v>
      </c>
      <c r="P13" s="177" t="s">
        <v>454</v>
      </c>
    </row>
    <row r="14" spans="1:16" s="178" customFormat="1" ht="102.75" customHeight="1" x14ac:dyDescent="0.25">
      <c r="A14" s="145" t="s">
        <v>462</v>
      </c>
      <c r="B14" s="60" t="s">
        <v>682</v>
      </c>
      <c r="C14" s="145">
        <v>3</v>
      </c>
      <c r="D14" s="145">
        <v>2</v>
      </c>
      <c r="E14" s="144">
        <v>6</v>
      </c>
      <c r="F14" s="145" t="s">
        <v>463</v>
      </c>
      <c r="G14" s="45" t="s">
        <v>464</v>
      </c>
      <c r="H14" s="145">
        <v>3</v>
      </c>
      <c r="I14" s="145">
        <v>1</v>
      </c>
      <c r="J14" s="145">
        <f t="shared" si="0"/>
        <v>3</v>
      </c>
      <c r="K14" s="78" t="s">
        <v>683</v>
      </c>
      <c r="L14" s="149">
        <v>2025</v>
      </c>
      <c r="M14" s="145">
        <v>3</v>
      </c>
      <c r="N14" s="145">
        <v>1</v>
      </c>
      <c r="O14" s="145">
        <v>3</v>
      </c>
      <c r="P14" s="177" t="s">
        <v>454</v>
      </c>
    </row>
    <row r="15" spans="1:16" s="178" customFormat="1" ht="111" customHeight="1" x14ac:dyDescent="0.25">
      <c r="A15" s="145" t="s">
        <v>465</v>
      </c>
      <c r="B15" s="60" t="s">
        <v>684</v>
      </c>
      <c r="C15" s="145">
        <v>2</v>
      </c>
      <c r="D15" s="145">
        <v>2</v>
      </c>
      <c r="E15" s="144">
        <v>4</v>
      </c>
      <c r="F15" s="145" t="s">
        <v>466</v>
      </c>
      <c r="G15" s="45" t="s">
        <v>467</v>
      </c>
      <c r="H15" s="145">
        <v>2</v>
      </c>
      <c r="I15" s="145">
        <v>1</v>
      </c>
      <c r="J15" s="145">
        <v>2</v>
      </c>
      <c r="K15" s="78" t="s">
        <v>674</v>
      </c>
      <c r="L15" s="149">
        <v>2025</v>
      </c>
      <c r="M15" s="145">
        <v>2</v>
      </c>
      <c r="N15" s="145">
        <v>1</v>
      </c>
      <c r="O15" s="145">
        <v>2</v>
      </c>
      <c r="P15" s="177" t="s">
        <v>454</v>
      </c>
    </row>
    <row r="16" spans="1:16" ht="48" x14ac:dyDescent="0.25">
      <c r="A16" s="58"/>
      <c r="B16" s="58"/>
      <c r="C16" s="58"/>
      <c r="D16" s="63" t="s">
        <v>59</v>
      </c>
      <c r="E16" s="180">
        <f>SUM(E10:E15)/6</f>
        <v>6.333333333333333</v>
      </c>
      <c r="F16" s="58"/>
      <c r="G16" s="58"/>
      <c r="H16" s="58"/>
      <c r="I16" s="63" t="s">
        <v>60</v>
      </c>
      <c r="J16" s="180">
        <f>SUM(J10:J15)/6</f>
        <v>3.3333333333333335</v>
      </c>
      <c r="K16" s="58"/>
      <c r="L16" s="58"/>
      <c r="M16" s="58"/>
      <c r="N16" s="63" t="s">
        <v>61</v>
      </c>
      <c r="O16" s="180">
        <f>SUM(O10:O15)/6</f>
        <v>2.6666666666666665</v>
      </c>
    </row>
    <row r="17" spans="1:1" x14ac:dyDescent="0.25">
      <c r="A17" s="194">
        <v>45825</v>
      </c>
    </row>
  </sheetData>
  <autoFilter ref="A9:P16" xr:uid="{3A138288-7CDB-4D5A-B82C-1E2BF2968409}"/>
  <mergeCells count="12">
    <mergeCell ref="A8:B8"/>
    <mergeCell ref="C8:E8"/>
    <mergeCell ref="F8:G8"/>
    <mergeCell ref="H8:J8"/>
    <mergeCell ref="K8:L8"/>
    <mergeCell ref="M8:O8"/>
    <mergeCell ref="P8:P9"/>
    <mergeCell ref="C3:G3"/>
    <mergeCell ref="C4:D4"/>
    <mergeCell ref="E4:F4"/>
    <mergeCell ref="C5:D5"/>
    <mergeCell ref="E5:F5"/>
  </mergeCells>
  <conditionalFormatting sqref="F10:F15">
    <cfRule type="cellIs" dxfId="26" priority="1" operator="between">
      <formula>11</formula>
      <formula>25</formula>
    </cfRule>
    <cfRule type="cellIs" dxfId="25" priority="2" operator="between">
      <formula>6</formula>
      <formula>10</formula>
    </cfRule>
    <cfRule type="cellIs" dxfId="24" priority="3" operator="between">
      <formula>0</formula>
      <formula>5</formula>
    </cfRule>
  </conditionalFormatting>
  <dataValidations count="1">
    <dataValidation type="list" allowBlank="1" showInputMessage="1" showErrorMessage="1" sqref="C10:D15" xr:uid="{3AB53082-66A0-4B97-A0B7-863E79BF071F}">
      <formula1>positive</formula1>
    </dataValidation>
  </dataValidations>
  <printOptions horizontalCentered="1" verticalCentered="1"/>
  <pageMargins left="0.11811023622047245" right="0.11811023622047245" top="0.15748031496062992" bottom="0.15748031496062992" header="0.11811023622047245" footer="0.11811023622047245"/>
  <pageSetup paperSize="8" scale="67"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71694-F197-42C0-B366-3854EFC46573}">
  <sheetPr>
    <pageSetUpPr fitToPage="1"/>
  </sheetPr>
  <dimension ref="A1:P21"/>
  <sheetViews>
    <sheetView topLeftCell="A17" zoomScale="80" zoomScaleNormal="80" workbookViewId="0">
      <selection activeCell="C6" sqref="C6"/>
    </sheetView>
  </sheetViews>
  <sheetFormatPr baseColWidth="10" defaultColWidth="11.42578125" defaultRowHeight="15" x14ac:dyDescent="0.25"/>
  <cols>
    <col min="1" max="1" width="11.42578125" customWidth="1"/>
    <col min="2" max="2" width="47.42578125" customWidth="1"/>
    <col min="3" max="4" width="11.28515625" customWidth="1"/>
    <col min="5" max="6" width="15.42578125" customWidth="1"/>
    <col min="7" max="7" width="57.42578125" customWidth="1"/>
    <col min="8" max="10" width="11.28515625" customWidth="1"/>
    <col min="11" max="11" width="55.42578125" style="176" customWidth="1"/>
    <col min="12" max="12" width="10.5703125" style="176" customWidth="1"/>
    <col min="13" max="15" width="10.5703125" customWidth="1"/>
    <col min="16" max="16" width="18.42578125" customWidth="1"/>
  </cols>
  <sheetData>
    <row r="1" spans="1:16" x14ac:dyDescent="0.25">
      <c r="A1" s="3"/>
      <c r="B1" s="3"/>
      <c r="C1" s="3"/>
      <c r="D1" s="3"/>
      <c r="E1" s="3"/>
      <c r="F1" s="3"/>
      <c r="G1" s="54"/>
      <c r="H1" s="3"/>
      <c r="I1" s="3"/>
      <c r="J1" s="3"/>
      <c r="K1" s="54"/>
      <c r="L1" s="54"/>
      <c r="M1" s="4"/>
      <c r="N1" s="4"/>
      <c r="O1" s="4"/>
    </row>
    <row r="2" spans="1:16" x14ac:dyDescent="0.25">
      <c r="A2" s="3"/>
      <c r="B2" s="3"/>
      <c r="C2" s="3"/>
      <c r="D2" s="3"/>
      <c r="E2" s="3"/>
      <c r="F2" s="3"/>
      <c r="G2" s="54"/>
      <c r="H2" s="3"/>
      <c r="I2" s="3"/>
      <c r="J2" s="3"/>
      <c r="K2" s="54"/>
      <c r="L2" s="54"/>
      <c r="M2" s="4"/>
      <c r="N2" s="4"/>
      <c r="O2" s="4"/>
    </row>
    <row r="3" spans="1:16" ht="15.75" x14ac:dyDescent="0.25">
      <c r="A3" s="6"/>
      <c r="B3" s="6"/>
      <c r="C3" s="206" t="s">
        <v>1</v>
      </c>
      <c r="D3" s="207"/>
      <c r="E3" s="206"/>
      <c r="F3" s="206"/>
      <c r="G3" s="206"/>
      <c r="H3" s="12" t="s">
        <v>27</v>
      </c>
      <c r="I3" s="12" t="s">
        <v>28</v>
      </c>
      <c r="J3" s="5"/>
      <c r="K3" s="137"/>
      <c r="L3" s="135"/>
      <c r="M3" s="6"/>
      <c r="N3" s="6"/>
      <c r="O3" s="6"/>
    </row>
    <row r="4" spans="1:16" ht="27.75" customHeight="1" x14ac:dyDescent="0.25">
      <c r="A4" s="8"/>
      <c r="B4" s="32"/>
      <c r="C4" s="208" t="s">
        <v>3</v>
      </c>
      <c r="D4" s="209"/>
      <c r="E4" s="208" t="s">
        <v>4</v>
      </c>
      <c r="F4" s="212"/>
      <c r="G4" s="55" t="s">
        <v>5</v>
      </c>
      <c r="H4" s="12" t="s">
        <v>29</v>
      </c>
      <c r="I4" s="12" t="s">
        <v>30</v>
      </c>
      <c r="J4" s="7"/>
      <c r="K4" s="136"/>
      <c r="L4" s="138"/>
      <c r="M4" s="8"/>
      <c r="N4" s="8"/>
      <c r="O4" s="8"/>
    </row>
    <row r="5" spans="1:16" ht="34.5" customHeight="1" x14ac:dyDescent="0.25">
      <c r="A5" s="14"/>
      <c r="B5" s="33"/>
      <c r="C5" s="232" t="s">
        <v>468</v>
      </c>
      <c r="D5" s="233"/>
      <c r="E5" s="234" t="s">
        <v>469</v>
      </c>
      <c r="F5" s="235"/>
      <c r="G5" s="27" t="s">
        <v>470</v>
      </c>
      <c r="H5" s="3"/>
      <c r="I5" s="13" t="s">
        <v>31</v>
      </c>
      <c r="J5" s="3"/>
      <c r="K5" s="54"/>
      <c r="L5" s="140"/>
      <c r="M5" s="14"/>
      <c r="N5" s="14"/>
      <c r="O5" s="14"/>
    </row>
    <row r="6" spans="1:16" x14ac:dyDescent="0.25">
      <c r="A6" s="3"/>
      <c r="B6" s="3"/>
      <c r="C6" s="3"/>
      <c r="D6" s="3"/>
      <c r="E6" s="3"/>
      <c r="F6" s="3"/>
      <c r="G6" s="54"/>
      <c r="H6" s="3"/>
      <c r="I6" s="3"/>
      <c r="J6" s="3"/>
      <c r="K6" s="54"/>
      <c r="L6" s="54"/>
      <c r="M6" s="4"/>
      <c r="N6" s="4"/>
      <c r="O6" s="4"/>
    </row>
    <row r="7" spans="1:16" x14ac:dyDescent="0.25">
      <c r="A7" s="3"/>
      <c r="B7" s="3"/>
      <c r="C7" s="3"/>
      <c r="D7" s="3"/>
      <c r="E7" s="3"/>
      <c r="F7" s="3"/>
      <c r="G7" s="54"/>
      <c r="H7" s="3"/>
      <c r="I7" s="3"/>
      <c r="J7" s="3"/>
      <c r="K7" s="54"/>
      <c r="L7" s="54"/>
      <c r="M7" s="4"/>
      <c r="N7" s="4"/>
      <c r="O7" s="4"/>
    </row>
    <row r="8" spans="1:16" x14ac:dyDescent="0.25">
      <c r="A8" s="215" t="s">
        <v>32</v>
      </c>
      <c r="B8" s="216"/>
      <c r="C8" s="198" t="s">
        <v>33</v>
      </c>
      <c r="D8" s="217"/>
      <c r="E8" s="218"/>
      <c r="F8" s="215" t="s">
        <v>34</v>
      </c>
      <c r="G8" s="219"/>
      <c r="H8" s="198" t="s">
        <v>35</v>
      </c>
      <c r="I8" s="199"/>
      <c r="J8" s="200"/>
      <c r="K8" s="215" t="s">
        <v>36</v>
      </c>
      <c r="L8" s="219"/>
      <c r="M8" s="198" t="s">
        <v>37</v>
      </c>
      <c r="N8" s="199"/>
      <c r="O8" s="200"/>
      <c r="P8" s="250" t="s">
        <v>38</v>
      </c>
    </row>
    <row r="9" spans="1:16" ht="36" x14ac:dyDescent="0.25">
      <c r="A9" s="35" t="s">
        <v>39</v>
      </c>
      <c r="B9" s="35" t="s">
        <v>40</v>
      </c>
      <c r="C9" s="36" t="s">
        <v>41</v>
      </c>
      <c r="D9" s="36" t="s">
        <v>42</v>
      </c>
      <c r="E9" s="37" t="s">
        <v>43</v>
      </c>
      <c r="F9" s="35" t="s">
        <v>44</v>
      </c>
      <c r="G9" s="56" t="s">
        <v>45</v>
      </c>
      <c r="H9" s="36" t="s">
        <v>46</v>
      </c>
      <c r="I9" s="36" t="s">
        <v>47</v>
      </c>
      <c r="J9" s="36" t="s">
        <v>48</v>
      </c>
      <c r="K9" s="56" t="s">
        <v>49</v>
      </c>
      <c r="L9" s="56" t="s">
        <v>50</v>
      </c>
      <c r="M9" s="36" t="s">
        <v>51</v>
      </c>
      <c r="N9" s="36" t="s">
        <v>52</v>
      </c>
      <c r="O9" s="36" t="s">
        <v>53</v>
      </c>
      <c r="P9" s="250"/>
    </row>
    <row r="10" spans="1:16" s="129" customFormat="1" ht="94.5" customHeight="1" x14ac:dyDescent="0.25">
      <c r="A10" s="71" t="s">
        <v>471</v>
      </c>
      <c r="B10" s="26" t="s">
        <v>472</v>
      </c>
      <c r="C10" s="76">
        <v>2</v>
      </c>
      <c r="D10" s="76">
        <v>2</v>
      </c>
      <c r="E10" s="76">
        <v>4</v>
      </c>
      <c r="F10" s="71" t="s">
        <v>473</v>
      </c>
      <c r="G10" s="45" t="s">
        <v>474</v>
      </c>
      <c r="H10" s="71">
        <v>2</v>
      </c>
      <c r="I10" s="71">
        <v>1</v>
      </c>
      <c r="J10" s="76">
        <v>2</v>
      </c>
      <c r="K10" s="78" t="s">
        <v>702</v>
      </c>
      <c r="L10" s="149">
        <v>2025</v>
      </c>
      <c r="M10" s="71">
        <v>2</v>
      </c>
      <c r="N10" s="71">
        <v>1</v>
      </c>
      <c r="O10" s="71">
        <v>2</v>
      </c>
      <c r="P10" s="128" t="s">
        <v>454</v>
      </c>
    </row>
    <row r="11" spans="1:16" s="129" customFormat="1" ht="113.25" customHeight="1" x14ac:dyDescent="0.25">
      <c r="A11" s="71" t="s">
        <v>475</v>
      </c>
      <c r="B11" s="26" t="s">
        <v>476</v>
      </c>
      <c r="C11" s="76">
        <v>3</v>
      </c>
      <c r="D11" s="76">
        <v>3</v>
      </c>
      <c r="E11" s="76">
        <v>9</v>
      </c>
      <c r="F11" s="71" t="s">
        <v>477</v>
      </c>
      <c r="G11" s="45" t="s">
        <v>478</v>
      </c>
      <c r="H11" s="71">
        <v>3</v>
      </c>
      <c r="I11" s="71">
        <v>2</v>
      </c>
      <c r="J11" s="76">
        <v>6</v>
      </c>
      <c r="K11" s="78" t="s">
        <v>703</v>
      </c>
      <c r="L11" s="149">
        <v>2025</v>
      </c>
      <c r="M11" s="71">
        <v>3</v>
      </c>
      <c r="N11" s="71">
        <v>1</v>
      </c>
      <c r="O11" s="71">
        <v>3</v>
      </c>
      <c r="P11" s="128" t="s">
        <v>454</v>
      </c>
    </row>
    <row r="12" spans="1:16" s="129" customFormat="1" ht="114" customHeight="1" x14ac:dyDescent="0.25">
      <c r="A12" s="71" t="s">
        <v>479</v>
      </c>
      <c r="B12" s="26" t="s">
        <v>480</v>
      </c>
      <c r="C12" s="76">
        <v>2</v>
      </c>
      <c r="D12" s="76">
        <v>3</v>
      </c>
      <c r="E12" s="76">
        <v>6</v>
      </c>
      <c r="F12" s="71" t="s">
        <v>481</v>
      </c>
      <c r="G12" s="45" t="s">
        <v>482</v>
      </c>
      <c r="H12" s="71">
        <v>2</v>
      </c>
      <c r="I12" s="71">
        <v>2</v>
      </c>
      <c r="J12" s="76">
        <v>4</v>
      </c>
      <c r="K12" s="78" t="s">
        <v>703</v>
      </c>
      <c r="L12" s="149">
        <v>2025</v>
      </c>
      <c r="M12" s="71">
        <v>2</v>
      </c>
      <c r="N12" s="71">
        <v>1</v>
      </c>
      <c r="O12" s="71">
        <v>2</v>
      </c>
      <c r="P12" s="128" t="s">
        <v>454</v>
      </c>
    </row>
    <row r="13" spans="1:16" s="129" customFormat="1" ht="114" customHeight="1" x14ac:dyDescent="0.25">
      <c r="A13" s="71" t="s">
        <v>483</v>
      </c>
      <c r="B13" s="26" t="s">
        <v>484</v>
      </c>
      <c r="C13" s="76">
        <v>2</v>
      </c>
      <c r="D13" s="76">
        <v>3</v>
      </c>
      <c r="E13" s="76">
        <v>6</v>
      </c>
      <c r="F13" s="71" t="s">
        <v>485</v>
      </c>
      <c r="G13" s="45" t="s">
        <v>478</v>
      </c>
      <c r="H13" s="71">
        <v>2</v>
      </c>
      <c r="I13" s="71">
        <v>2</v>
      </c>
      <c r="J13" s="76">
        <v>4</v>
      </c>
      <c r="K13" s="78" t="s">
        <v>702</v>
      </c>
      <c r="L13" s="149">
        <v>2025</v>
      </c>
      <c r="M13" s="71">
        <v>2</v>
      </c>
      <c r="N13" s="71">
        <v>1</v>
      </c>
      <c r="O13" s="71">
        <v>2</v>
      </c>
      <c r="P13" s="128" t="s">
        <v>454</v>
      </c>
    </row>
    <row r="14" spans="1:16" s="129" customFormat="1" ht="103.5" customHeight="1" x14ac:dyDescent="0.25">
      <c r="A14" s="71" t="s">
        <v>486</v>
      </c>
      <c r="B14" s="26" t="s">
        <v>487</v>
      </c>
      <c r="C14" s="76">
        <v>4</v>
      </c>
      <c r="D14" s="76">
        <v>3</v>
      </c>
      <c r="E14" s="76">
        <v>12</v>
      </c>
      <c r="F14" s="71" t="s">
        <v>488</v>
      </c>
      <c r="G14" s="45" t="s">
        <v>489</v>
      </c>
      <c r="H14" s="71">
        <v>4</v>
      </c>
      <c r="I14" s="71">
        <v>2</v>
      </c>
      <c r="J14" s="76">
        <v>8</v>
      </c>
      <c r="K14" s="78" t="s">
        <v>703</v>
      </c>
      <c r="L14" s="149">
        <v>2025</v>
      </c>
      <c r="M14" s="71">
        <v>4</v>
      </c>
      <c r="N14" s="71">
        <v>1</v>
      </c>
      <c r="O14" s="71">
        <v>4</v>
      </c>
      <c r="P14" s="128" t="s">
        <v>454</v>
      </c>
    </row>
    <row r="15" spans="1:16" s="129" customFormat="1" ht="117" customHeight="1" x14ac:dyDescent="0.25">
      <c r="A15" s="71" t="s">
        <v>490</v>
      </c>
      <c r="B15" s="26" t="s">
        <v>491</v>
      </c>
      <c r="C15" s="76">
        <v>4</v>
      </c>
      <c r="D15" s="76">
        <v>3</v>
      </c>
      <c r="E15" s="76">
        <v>12</v>
      </c>
      <c r="F15" s="71" t="s">
        <v>492</v>
      </c>
      <c r="G15" s="45" t="s">
        <v>493</v>
      </c>
      <c r="H15" s="71">
        <v>4</v>
      </c>
      <c r="I15" s="71">
        <v>2</v>
      </c>
      <c r="J15" s="76">
        <v>8</v>
      </c>
      <c r="K15" s="78" t="s">
        <v>703</v>
      </c>
      <c r="L15" s="149">
        <v>2025</v>
      </c>
      <c r="M15" s="71">
        <v>4</v>
      </c>
      <c r="N15" s="71">
        <v>1</v>
      </c>
      <c r="O15" s="71">
        <v>4</v>
      </c>
      <c r="P15" s="128" t="s">
        <v>454</v>
      </c>
    </row>
    <row r="16" spans="1:16" s="129" customFormat="1" ht="116.25" customHeight="1" x14ac:dyDescent="0.25">
      <c r="A16" s="71" t="s">
        <v>494</v>
      </c>
      <c r="B16" s="60" t="s">
        <v>495</v>
      </c>
      <c r="C16" s="76">
        <v>4</v>
      </c>
      <c r="D16" s="76">
        <v>3</v>
      </c>
      <c r="E16" s="76">
        <v>12</v>
      </c>
      <c r="F16" s="71" t="s">
        <v>496</v>
      </c>
      <c r="G16" s="45" t="s">
        <v>497</v>
      </c>
      <c r="H16" s="71">
        <v>4</v>
      </c>
      <c r="I16" s="71">
        <v>2</v>
      </c>
      <c r="J16" s="76">
        <v>8</v>
      </c>
      <c r="K16" s="78" t="s">
        <v>702</v>
      </c>
      <c r="L16" s="149">
        <v>2025</v>
      </c>
      <c r="M16" s="71">
        <v>4</v>
      </c>
      <c r="N16" s="71">
        <v>1</v>
      </c>
      <c r="O16" s="71">
        <v>4</v>
      </c>
      <c r="P16" s="128" t="s">
        <v>454</v>
      </c>
    </row>
    <row r="17" spans="1:16" s="129" customFormat="1" ht="117.75" customHeight="1" x14ac:dyDescent="0.25">
      <c r="A17" s="71" t="s">
        <v>498</v>
      </c>
      <c r="B17" s="29" t="s">
        <v>499</v>
      </c>
      <c r="C17" s="76">
        <v>3</v>
      </c>
      <c r="D17" s="76">
        <v>3</v>
      </c>
      <c r="E17" s="76">
        <v>9</v>
      </c>
      <c r="F17" s="71" t="s">
        <v>500</v>
      </c>
      <c r="G17" s="45" t="s">
        <v>501</v>
      </c>
      <c r="H17" s="71">
        <v>3</v>
      </c>
      <c r="I17" s="71">
        <v>2</v>
      </c>
      <c r="J17" s="76">
        <v>6</v>
      </c>
      <c r="K17" s="78" t="s">
        <v>703</v>
      </c>
      <c r="L17" s="149">
        <v>2025</v>
      </c>
      <c r="M17" s="71">
        <v>3</v>
      </c>
      <c r="N17" s="71">
        <v>1</v>
      </c>
      <c r="O17" s="71">
        <v>3</v>
      </c>
      <c r="P17" s="128" t="s">
        <v>454</v>
      </c>
    </row>
    <row r="18" spans="1:16" s="129" customFormat="1" ht="116.25" customHeight="1" x14ac:dyDescent="0.25">
      <c r="A18" s="71" t="s">
        <v>502</v>
      </c>
      <c r="B18" s="26" t="s">
        <v>503</v>
      </c>
      <c r="C18" s="71">
        <v>3</v>
      </c>
      <c r="D18" s="71">
        <v>3</v>
      </c>
      <c r="E18" s="76">
        <v>9</v>
      </c>
      <c r="F18" s="71" t="s">
        <v>504</v>
      </c>
      <c r="G18" s="45" t="s">
        <v>501</v>
      </c>
      <c r="H18" s="71">
        <v>3</v>
      </c>
      <c r="I18" s="71">
        <v>2</v>
      </c>
      <c r="J18" s="76">
        <v>6</v>
      </c>
      <c r="K18" s="78" t="s">
        <v>702</v>
      </c>
      <c r="L18" s="149">
        <v>2025</v>
      </c>
      <c r="M18" s="71">
        <v>3</v>
      </c>
      <c r="N18" s="71">
        <v>1</v>
      </c>
      <c r="O18" s="71">
        <v>3</v>
      </c>
      <c r="P18" s="128" t="s">
        <v>454</v>
      </c>
    </row>
    <row r="19" spans="1:16" ht="48" x14ac:dyDescent="0.25">
      <c r="A19" s="4"/>
      <c r="B19" s="4"/>
      <c r="C19" s="4"/>
      <c r="D19" s="65" t="s">
        <v>59</v>
      </c>
      <c r="E19" s="130">
        <f>SUM(E10:E18)/9</f>
        <v>8.7777777777777786</v>
      </c>
      <c r="F19" s="4"/>
      <c r="G19" s="58"/>
      <c r="H19" s="4"/>
      <c r="I19" s="65" t="s">
        <v>60</v>
      </c>
      <c r="J19" s="130">
        <f>SUM(J10:J18)/9</f>
        <v>5.7777777777777777</v>
      </c>
      <c r="K19" s="58"/>
      <c r="L19" s="58"/>
      <c r="M19" s="4"/>
      <c r="N19" s="65" t="s">
        <v>61</v>
      </c>
      <c r="O19" s="130">
        <f>SUM(O10:O18)/9</f>
        <v>3</v>
      </c>
    </row>
    <row r="20" spans="1:16" x14ac:dyDescent="0.25">
      <c r="A20" s="4"/>
      <c r="B20" s="4"/>
      <c r="C20" s="4"/>
      <c r="D20" s="4"/>
      <c r="E20" s="4"/>
      <c r="F20" s="4"/>
      <c r="G20" s="58"/>
      <c r="H20" s="4"/>
      <c r="I20" s="4"/>
      <c r="J20" s="4"/>
      <c r="K20" s="58"/>
      <c r="L20" s="58"/>
      <c r="M20" s="4"/>
      <c r="N20" s="4"/>
      <c r="O20" s="4"/>
    </row>
    <row r="21" spans="1:16" x14ac:dyDescent="0.25">
      <c r="A21" s="193">
        <v>45825</v>
      </c>
      <c r="B21" s="4"/>
      <c r="C21" s="4"/>
      <c r="D21" s="4"/>
      <c r="E21" s="4"/>
      <c r="F21" s="4"/>
      <c r="G21" s="58"/>
      <c r="H21" s="4"/>
      <c r="I21" s="4"/>
      <c r="J21" s="4"/>
      <c r="K21" s="58"/>
      <c r="L21" s="58"/>
      <c r="M21" s="4"/>
      <c r="N21" s="4"/>
      <c r="O21" s="4"/>
    </row>
  </sheetData>
  <autoFilter ref="A9:P19" xr:uid="{E9BE9B63-231C-4CBA-8197-3FD792C123F2}"/>
  <mergeCells count="12">
    <mergeCell ref="A8:B8"/>
    <mergeCell ref="C8:E8"/>
    <mergeCell ref="F8:G8"/>
    <mergeCell ref="H8:J8"/>
    <mergeCell ref="K8:L8"/>
    <mergeCell ref="M8:O8"/>
    <mergeCell ref="P8:P9"/>
    <mergeCell ref="C3:G3"/>
    <mergeCell ref="C4:D4"/>
    <mergeCell ref="E4:F4"/>
    <mergeCell ref="C5:D5"/>
    <mergeCell ref="E5:F5"/>
  </mergeCells>
  <conditionalFormatting sqref="F10:F18">
    <cfRule type="cellIs" dxfId="23" priority="1" operator="between">
      <formula>11</formula>
      <formula>25</formula>
    </cfRule>
    <cfRule type="cellIs" dxfId="22" priority="2" operator="between">
      <formula>6</formula>
      <formula>10</formula>
    </cfRule>
    <cfRule type="cellIs" dxfId="21" priority="3" operator="between">
      <formula>0</formula>
      <formula>5</formula>
    </cfRule>
  </conditionalFormatting>
  <dataValidations count="1">
    <dataValidation type="list" allowBlank="1" showInputMessage="1" showErrorMessage="1" sqref="C10:D18" xr:uid="{9C57B7C8-6210-4F9B-B8E8-344AF4074E44}">
      <formula1>positive</formula1>
    </dataValidation>
  </dataValidations>
  <printOptions horizontalCentered="1" verticalCentered="1"/>
  <pageMargins left="0.11811023622047245" right="0.11811023622047245" top="0.15748031496062992" bottom="0.15748031496062992" header="0.11811023622047245" footer="0.11811023622047245"/>
  <pageSetup paperSize="8" scale="65"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EA474-832E-4F4A-A2F4-0BE45605C81D}">
  <sheetPr>
    <tabColor theme="5" tint="0.39997558519241921"/>
    <pageSetUpPr fitToPage="1"/>
  </sheetPr>
  <dimension ref="A2:F46"/>
  <sheetViews>
    <sheetView zoomScaleNormal="100" zoomScalePageLayoutView="125" workbookViewId="0">
      <selection activeCell="C6" sqref="C6"/>
    </sheetView>
  </sheetViews>
  <sheetFormatPr baseColWidth="10" defaultColWidth="8.7109375" defaultRowHeight="12" x14ac:dyDescent="0.2"/>
  <cols>
    <col min="1" max="1" width="11.28515625" style="16" customWidth="1"/>
    <col min="2" max="2" width="36.85546875" style="2" customWidth="1"/>
    <col min="3" max="3" width="60.42578125" style="2" customWidth="1"/>
    <col min="4" max="4" width="13" style="3" customWidth="1"/>
    <col min="5" max="5" width="14.42578125" style="3" customWidth="1"/>
    <col min="6" max="6" width="17.7109375" style="3" customWidth="1"/>
    <col min="7" max="16384" width="8.7109375" style="3"/>
  </cols>
  <sheetData>
    <row r="2" spans="1:6" ht="15.75" x14ac:dyDescent="0.2">
      <c r="A2" s="43" t="s">
        <v>701</v>
      </c>
    </row>
    <row r="4" spans="1:6" s="5" customFormat="1" ht="38.25" customHeight="1" x14ac:dyDescent="0.2">
      <c r="A4" s="198" t="s">
        <v>1</v>
      </c>
      <c r="B4" s="199"/>
      <c r="C4" s="199"/>
      <c r="D4" s="198" t="s">
        <v>2</v>
      </c>
      <c r="E4" s="200"/>
    </row>
    <row r="5" spans="1:6" s="7" customFormat="1" ht="36" x14ac:dyDescent="0.2">
      <c r="A5" s="39" t="s">
        <v>3</v>
      </c>
      <c r="B5" s="36" t="s">
        <v>4</v>
      </c>
      <c r="C5" s="36" t="s">
        <v>5</v>
      </c>
      <c r="D5" s="36" t="s">
        <v>6</v>
      </c>
      <c r="E5" s="36" t="s">
        <v>7</v>
      </c>
    </row>
    <row r="6" spans="1:6" ht="54.75" customHeight="1" x14ac:dyDescent="0.2">
      <c r="A6" s="18" t="s">
        <v>505</v>
      </c>
      <c r="B6" s="28" t="s">
        <v>506</v>
      </c>
      <c r="C6" s="27" t="s">
        <v>507</v>
      </c>
      <c r="D6" s="9">
        <v>4</v>
      </c>
      <c r="E6" s="9">
        <v>2</v>
      </c>
    </row>
    <row r="7" spans="1:6" ht="62.45" customHeight="1" x14ac:dyDescent="0.2">
      <c r="A7" s="18" t="s">
        <v>508</v>
      </c>
      <c r="B7" s="28" t="s">
        <v>509</v>
      </c>
      <c r="C7" s="9" t="s">
        <v>510</v>
      </c>
      <c r="D7" s="9">
        <v>2</v>
      </c>
      <c r="E7" s="9">
        <v>1</v>
      </c>
    </row>
    <row r="8" spans="1:6" ht="66" customHeight="1" x14ac:dyDescent="0.2">
      <c r="A8" s="18" t="s">
        <v>511</v>
      </c>
      <c r="B8" s="28" t="s">
        <v>512</v>
      </c>
      <c r="C8" s="9" t="s">
        <v>513</v>
      </c>
      <c r="D8" s="9">
        <v>3</v>
      </c>
      <c r="E8" s="9">
        <v>2</v>
      </c>
    </row>
    <row r="9" spans="1:6" ht="63" customHeight="1" x14ac:dyDescent="0.2">
      <c r="A9" s="18" t="s">
        <v>514</v>
      </c>
      <c r="B9" s="63" t="s">
        <v>515</v>
      </c>
      <c r="C9" s="64" t="s">
        <v>516</v>
      </c>
      <c r="D9" s="9">
        <v>1</v>
      </c>
      <c r="E9" s="9">
        <v>1</v>
      </c>
    </row>
    <row r="10" spans="1:6" ht="43.5" customHeight="1" x14ac:dyDescent="0.2">
      <c r="A10" s="18" t="s">
        <v>517</v>
      </c>
      <c r="B10" s="65" t="s">
        <v>518</v>
      </c>
      <c r="C10" s="64" t="s">
        <v>519</v>
      </c>
      <c r="D10" s="9">
        <v>2</v>
      </c>
      <c r="E10" s="9">
        <v>1</v>
      </c>
    </row>
    <row r="11" spans="1:6" ht="43.5" customHeight="1" x14ac:dyDescent="0.2">
      <c r="A11" s="18" t="s">
        <v>520</v>
      </c>
      <c r="B11" s="63" t="s">
        <v>521</v>
      </c>
      <c r="C11" s="66" t="s">
        <v>522</v>
      </c>
      <c r="D11" s="9">
        <v>2</v>
      </c>
      <c r="E11" s="9">
        <v>1</v>
      </c>
    </row>
    <row r="12" spans="1:6" ht="38.25" customHeight="1" x14ac:dyDescent="0.2">
      <c r="A12" s="18" t="s">
        <v>523</v>
      </c>
      <c r="B12" s="65" t="s">
        <v>524</v>
      </c>
      <c r="C12" s="67" t="s">
        <v>525</v>
      </c>
      <c r="D12" s="9">
        <v>3</v>
      </c>
      <c r="E12" s="9">
        <v>2</v>
      </c>
    </row>
    <row r="13" spans="1:6" ht="39.75" customHeight="1" x14ac:dyDescent="0.2">
      <c r="A13" s="40" t="s">
        <v>526</v>
      </c>
      <c r="B13" s="28" t="s">
        <v>527</v>
      </c>
      <c r="C13" s="27" t="s">
        <v>528</v>
      </c>
      <c r="D13" s="9">
        <v>3</v>
      </c>
      <c r="E13" s="9">
        <v>2</v>
      </c>
    </row>
    <row r="14" spans="1:6" ht="40.5" customHeight="1" x14ac:dyDescent="0.2">
      <c r="D14" s="27">
        <f>SUM(D6:D13)/8</f>
        <v>2.5</v>
      </c>
      <c r="E14" s="27">
        <f>SUM(E6:E13)/8</f>
        <v>1.5</v>
      </c>
      <c r="F14" s="41" t="s">
        <v>529</v>
      </c>
    </row>
    <row r="15" spans="1:6" x14ac:dyDescent="0.2">
      <c r="A15" s="191">
        <v>45825</v>
      </c>
    </row>
    <row r="25" ht="15.75" hidden="1" customHeight="1" x14ac:dyDescent="0.2"/>
    <row r="26" ht="15.75" hidden="1" customHeight="1" x14ac:dyDescent="0.2"/>
    <row r="27" ht="15.75" hidden="1" customHeight="1" x14ac:dyDescent="0.2"/>
    <row r="28" ht="15.75" hidden="1" customHeight="1" x14ac:dyDescent="0.2"/>
    <row r="29" ht="15.75" hidden="1" customHeight="1" x14ac:dyDescent="0.2"/>
    <row r="30" ht="15.75" hidden="1" customHeight="1" x14ac:dyDescent="0.2"/>
    <row r="31" ht="15.75" hidden="1" customHeight="1" x14ac:dyDescent="0.2"/>
    <row r="32" ht="15.75" hidden="1" customHeight="1" x14ac:dyDescent="0.2"/>
    <row r="33" ht="15.75" hidden="1" customHeight="1" x14ac:dyDescent="0.2"/>
    <row r="34" ht="15.75" hidden="1" customHeight="1" x14ac:dyDescent="0.2"/>
    <row r="35" ht="15.75" hidden="1" customHeight="1" x14ac:dyDescent="0.2"/>
    <row r="36" ht="15.75" hidden="1" customHeight="1" x14ac:dyDescent="0.2"/>
    <row r="37" ht="15.75" hidden="1" customHeight="1" x14ac:dyDescent="0.2"/>
    <row r="38" ht="15.75" hidden="1" customHeight="1" x14ac:dyDescent="0.2"/>
    <row r="39" ht="15.75" hidden="1" customHeight="1" x14ac:dyDescent="0.2"/>
    <row r="40" ht="15.75" hidden="1" customHeight="1" x14ac:dyDescent="0.2"/>
    <row r="41" ht="15.75" hidden="1" customHeight="1" x14ac:dyDescent="0.2"/>
    <row r="42" ht="15.75" hidden="1" customHeight="1" x14ac:dyDescent="0.2"/>
    <row r="43" ht="15.75" hidden="1" customHeight="1" x14ac:dyDescent="0.2"/>
    <row r="44" ht="15.75" hidden="1" customHeight="1" x14ac:dyDescent="0.2"/>
    <row r="45" ht="15.75" hidden="1" customHeight="1" x14ac:dyDescent="0.2"/>
    <row r="46" ht="15.75" hidden="1" customHeight="1" x14ac:dyDescent="0.2"/>
  </sheetData>
  <mergeCells count="2">
    <mergeCell ref="A4:C4"/>
    <mergeCell ref="D4:E4"/>
  </mergeCells>
  <pageMargins left="0.70866141732283472" right="0.70866141732283472" top="0.74803149606299213" bottom="0.74803149606299213" header="0.31496062992125984" footer="0.31496062992125984"/>
  <pageSetup paperSize="8" fitToHeight="2"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6A99-BEEC-4FE6-B615-9D430420E2BD}">
  <sheetPr>
    <tabColor theme="5" tint="0.39997558519241921"/>
    <pageSetUpPr fitToPage="1"/>
  </sheetPr>
  <dimension ref="A1:P17"/>
  <sheetViews>
    <sheetView topLeftCell="A24" zoomScale="90" zoomScaleNormal="9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1" style="181"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c r="P3" s="182"/>
    </row>
    <row r="4" spans="1:16" s="138" customFormat="1" ht="15.75" x14ac:dyDescent="0.25">
      <c r="B4" s="139"/>
      <c r="C4" s="222" t="s">
        <v>3</v>
      </c>
      <c r="D4" s="223"/>
      <c r="E4" s="222" t="s">
        <v>4</v>
      </c>
      <c r="F4" s="224"/>
      <c r="G4" s="55" t="s">
        <v>5</v>
      </c>
      <c r="H4" s="136"/>
      <c r="I4" s="136"/>
      <c r="J4" s="136"/>
      <c r="K4" s="136"/>
      <c r="P4" s="183"/>
    </row>
    <row r="5" spans="1:16" s="140" customFormat="1" ht="54" customHeight="1" x14ac:dyDescent="0.2">
      <c r="B5" s="141"/>
      <c r="C5" s="236" t="s">
        <v>505</v>
      </c>
      <c r="D5" s="237"/>
      <c r="E5" s="238" t="s">
        <v>506</v>
      </c>
      <c r="F5" s="239"/>
      <c r="G5" s="27" t="s">
        <v>530</v>
      </c>
      <c r="H5" s="54"/>
      <c r="I5" s="54"/>
      <c r="J5" s="54"/>
      <c r="K5" s="54"/>
      <c r="P5" s="182"/>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41" t="s">
        <v>531</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41"/>
    </row>
    <row r="10" spans="1:16" s="86" customFormat="1" ht="171" customHeight="1" x14ac:dyDescent="0.2">
      <c r="A10" s="145" t="s">
        <v>532</v>
      </c>
      <c r="B10" s="31" t="s">
        <v>533</v>
      </c>
      <c r="C10" s="144">
        <v>3</v>
      </c>
      <c r="D10" s="144">
        <v>1</v>
      </c>
      <c r="E10" s="145">
        <f>C10*D10</f>
        <v>3</v>
      </c>
      <c r="F10" s="145" t="s">
        <v>534</v>
      </c>
      <c r="G10" s="45" t="s">
        <v>535</v>
      </c>
      <c r="H10" s="145">
        <v>2</v>
      </c>
      <c r="I10" s="145">
        <v>1</v>
      </c>
      <c r="J10" s="145">
        <f>H10*I10</f>
        <v>2</v>
      </c>
      <c r="K10" s="78"/>
      <c r="L10" s="149"/>
      <c r="M10" s="145">
        <v>2</v>
      </c>
      <c r="N10" s="145">
        <v>1</v>
      </c>
      <c r="O10" s="145">
        <f>M10*N10</f>
        <v>2</v>
      </c>
      <c r="P10" s="161" t="s">
        <v>536</v>
      </c>
    </row>
    <row r="11" spans="1:16" s="86" customFormat="1" ht="125.45" customHeight="1" x14ac:dyDescent="0.2">
      <c r="A11" s="145" t="s">
        <v>537</v>
      </c>
      <c r="B11" s="61" t="s">
        <v>538</v>
      </c>
      <c r="C11" s="144">
        <v>3</v>
      </c>
      <c r="D11" s="144">
        <v>1</v>
      </c>
      <c r="E11" s="145">
        <f t="shared" ref="E11:E15" si="0">C11*D11</f>
        <v>3</v>
      </c>
      <c r="F11" s="145" t="s">
        <v>539</v>
      </c>
      <c r="G11" s="45" t="s">
        <v>540</v>
      </c>
      <c r="H11" s="145">
        <v>2</v>
      </c>
      <c r="I11" s="145">
        <v>1</v>
      </c>
      <c r="J11" s="145">
        <f t="shared" ref="J11:J15" si="1">H11*I11</f>
        <v>2</v>
      </c>
      <c r="K11" s="78"/>
      <c r="L11" s="149"/>
      <c r="M11" s="145">
        <v>2</v>
      </c>
      <c r="N11" s="145">
        <v>1</v>
      </c>
      <c r="O11" s="145">
        <f t="shared" ref="O11:O15" si="2">M11*N11</f>
        <v>2</v>
      </c>
      <c r="P11" s="161" t="s">
        <v>536</v>
      </c>
    </row>
    <row r="12" spans="1:16" s="86" customFormat="1" ht="125.45" customHeight="1" x14ac:dyDescent="0.2">
      <c r="A12" s="145" t="s">
        <v>541</v>
      </c>
      <c r="B12" s="60" t="s">
        <v>542</v>
      </c>
      <c r="C12" s="144">
        <v>2</v>
      </c>
      <c r="D12" s="144">
        <v>2</v>
      </c>
      <c r="E12" s="145">
        <f t="shared" si="0"/>
        <v>4</v>
      </c>
      <c r="F12" s="145" t="s">
        <v>543</v>
      </c>
      <c r="G12" s="45" t="s">
        <v>544</v>
      </c>
      <c r="H12" s="145">
        <v>2</v>
      </c>
      <c r="I12" s="145">
        <v>1</v>
      </c>
      <c r="J12" s="145">
        <f t="shared" si="1"/>
        <v>2</v>
      </c>
      <c r="K12" s="78"/>
      <c r="L12" s="149"/>
      <c r="M12" s="145">
        <v>2</v>
      </c>
      <c r="N12" s="145">
        <v>1</v>
      </c>
      <c r="O12" s="145">
        <f t="shared" si="2"/>
        <v>2</v>
      </c>
      <c r="P12" s="161" t="s">
        <v>545</v>
      </c>
    </row>
    <row r="13" spans="1:16" s="86" customFormat="1" ht="100.5" customHeight="1" x14ac:dyDescent="0.2">
      <c r="A13" s="145" t="s">
        <v>546</v>
      </c>
      <c r="B13" s="179" t="s">
        <v>547</v>
      </c>
      <c r="C13" s="144">
        <v>2</v>
      </c>
      <c r="D13" s="144">
        <v>2</v>
      </c>
      <c r="E13" s="145">
        <f t="shared" si="0"/>
        <v>4</v>
      </c>
      <c r="F13" s="145" t="s">
        <v>548</v>
      </c>
      <c r="G13" s="57" t="s">
        <v>549</v>
      </c>
      <c r="H13" s="145">
        <v>2</v>
      </c>
      <c r="I13" s="145">
        <v>1</v>
      </c>
      <c r="J13" s="145">
        <f t="shared" si="1"/>
        <v>2</v>
      </c>
      <c r="K13" s="78"/>
      <c r="L13" s="149"/>
      <c r="M13" s="145">
        <v>2</v>
      </c>
      <c r="N13" s="145">
        <v>1</v>
      </c>
      <c r="O13" s="145">
        <f t="shared" si="2"/>
        <v>2</v>
      </c>
      <c r="P13" s="161" t="s">
        <v>536</v>
      </c>
    </row>
    <row r="14" spans="1:16" s="86" customFormat="1" ht="205.5" customHeight="1" x14ac:dyDescent="0.2">
      <c r="A14" s="145" t="s">
        <v>550</v>
      </c>
      <c r="B14" s="60" t="s">
        <v>551</v>
      </c>
      <c r="C14" s="144">
        <v>3</v>
      </c>
      <c r="D14" s="144">
        <v>2</v>
      </c>
      <c r="E14" s="145">
        <f t="shared" si="0"/>
        <v>6</v>
      </c>
      <c r="F14" s="145" t="s">
        <v>552</v>
      </c>
      <c r="G14" s="45" t="s">
        <v>553</v>
      </c>
      <c r="H14" s="145">
        <v>2</v>
      </c>
      <c r="I14" s="145">
        <v>1</v>
      </c>
      <c r="J14" s="145">
        <f t="shared" si="1"/>
        <v>2</v>
      </c>
      <c r="K14" s="78" t="s">
        <v>554</v>
      </c>
      <c r="L14" s="149">
        <v>2025</v>
      </c>
      <c r="M14" s="145">
        <v>2</v>
      </c>
      <c r="N14" s="145">
        <v>1</v>
      </c>
      <c r="O14" s="145">
        <f t="shared" si="2"/>
        <v>2</v>
      </c>
      <c r="P14" s="161" t="s">
        <v>555</v>
      </c>
    </row>
    <row r="15" spans="1:16" s="86" customFormat="1" ht="69.95" customHeight="1" x14ac:dyDescent="0.2">
      <c r="A15" s="145" t="s">
        <v>556</v>
      </c>
      <c r="B15" s="184" t="s">
        <v>557</v>
      </c>
      <c r="C15" s="145">
        <v>2</v>
      </c>
      <c r="D15" s="145">
        <v>2</v>
      </c>
      <c r="E15" s="145">
        <f t="shared" si="0"/>
        <v>4</v>
      </c>
      <c r="F15" s="145" t="s">
        <v>558</v>
      </c>
      <c r="G15" s="45" t="s">
        <v>559</v>
      </c>
      <c r="H15" s="145">
        <v>2</v>
      </c>
      <c r="I15" s="145">
        <v>1</v>
      </c>
      <c r="J15" s="145">
        <f t="shared" si="1"/>
        <v>2</v>
      </c>
      <c r="K15" s="78"/>
      <c r="L15" s="149"/>
      <c r="M15" s="145">
        <v>2</v>
      </c>
      <c r="N15" s="145">
        <v>1</v>
      </c>
      <c r="O15" s="145">
        <f t="shared" si="2"/>
        <v>2</v>
      </c>
      <c r="P15" s="161" t="s">
        <v>560</v>
      </c>
    </row>
    <row r="16" spans="1:16" s="86" customFormat="1" ht="48" customHeight="1" x14ac:dyDescent="0.2">
      <c r="D16" s="155" t="s">
        <v>59</v>
      </c>
      <c r="E16" s="145">
        <f>ROUND(SUM(E10:E15)/COUNT(C10:C15),2)</f>
        <v>4</v>
      </c>
      <c r="I16" s="155" t="s">
        <v>60</v>
      </c>
      <c r="J16" s="145">
        <f>ROUND(SUMIF(J10:J15,"&gt;0",J10:J15)/COUNT(J10:J15),2)</f>
        <v>2</v>
      </c>
      <c r="N16" s="155" t="s">
        <v>61</v>
      </c>
      <c r="O16" s="145">
        <f>ROUND(SUMIF(O10:O15,"&gt;0",O10:O15)/COUNT(O10:O15),2)</f>
        <v>2</v>
      </c>
      <c r="P16" s="185"/>
    </row>
    <row r="17" spans="1:1" x14ac:dyDescent="0.2">
      <c r="A17" s="174">
        <v>45825</v>
      </c>
    </row>
  </sheetData>
  <mergeCells count="12">
    <mergeCell ref="P8:P9"/>
    <mergeCell ref="A8:B8"/>
    <mergeCell ref="C8:E8"/>
    <mergeCell ref="F8:G8"/>
    <mergeCell ref="H8:J8"/>
    <mergeCell ref="K8:L8"/>
    <mergeCell ref="M8:O8"/>
    <mergeCell ref="C3:G3"/>
    <mergeCell ref="C4:D4"/>
    <mergeCell ref="E4:F4"/>
    <mergeCell ref="C5:D5"/>
    <mergeCell ref="E5:F5"/>
  </mergeCells>
  <conditionalFormatting sqref="F10:F15">
    <cfRule type="cellIs" dxfId="20" priority="10" operator="between">
      <formula>11</formula>
      <formula>25</formula>
    </cfRule>
    <cfRule type="cellIs" dxfId="19" priority="11" operator="between">
      <formula>6</formula>
      <formula>10</formula>
    </cfRule>
    <cfRule type="cellIs" dxfId="18" priority="12" operator="between">
      <formula>0</formula>
      <formula>5</formula>
    </cfRule>
  </conditionalFormatting>
  <dataValidations count="1">
    <dataValidation type="list" allowBlank="1" showInputMessage="1" showErrorMessage="1" sqref="C10:D15" xr:uid="{E056349E-F359-4840-BC8A-6BF737B5F166}">
      <formula1>positive</formula1>
    </dataValidation>
  </dataValidations>
  <pageMargins left="0.70866141732283472" right="0.70866141732283472" top="0.74803149606299213" bottom="0.74803149606299213" header="0.31496062992125984" footer="0.31496062992125984"/>
  <pageSetup paperSize="9" scale="33"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202DC-081C-4681-A034-450F07D399F3}">
  <sheetPr>
    <tabColor theme="5" tint="0.39997558519241921"/>
    <pageSetUpPr fitToPage="1"/>
  </sheetPr>
  <dimension ref="A1:P14"/>
  <sheetViews>
    <sheetView topLeftCell="A12"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85546875" style="186"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c r="P3" s="187"/>
    </row>
    <row r="4" spans="1:16" s="138" customFormat="1" ht="15.75" x14ac:dyDescent="0.25">
      <c r="B4" s="139"/>
      <c r="C4" s="222" t="s">
        <v>3</v>
      </c>
      <c r="D4" s="223"/>
      <c r="E4" s="222" t="s">
        <v>4</v>
      </c>
      <c r="F4" s="224"/>
      <c r="G4" s="55" t="s">
        <v>5</v>
      </c>
      <c r="H4" s="136"/>
      <c r="I4" s="136"/>
      <c r="J4" s="136"/>
      <c r="K4" s="136"/>
      <c r="P4" s="188"/>
    </row>
    <row r="5" spans="1:16" s="140" customFormat="1" ht="54" customHeight="1" x14ac:dyDescent="0.2">
      <c r="B5" s="141"/>
      <c r="C5" s="236" t="s">
        <v>508</v>
      </c>
      <c r="D5" s="237"/>
      <c r="E5" s="238" t="s">
        <v>561</v>
      </c>
      <c r="F5" s="239"/>
      <c r="G5" s="27" t="s">
        <v>562</v>
      </c>
      <c r="H5" s="54"/>
      <c r="I5" s="54"/>
      <c r="J5" s="54"/>
      <c r="K5" s="54"/>
      <c r="P5" s="187"/>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171" customHeight="1" x14ac:dyDescent="0.2">
      <c r="A10" s="145" t="s">
        <v>563</v>
      </c>
      <c r="B10" s="62" t="s">
        <v>564</v>
      </c>
      <c r="C10" s="144">
        <v>2</v>
      </c>
      <c r="D10" s="144">
        <v>1</v>
      </c>
      <c r="E10" s="144">
        <f>C10*D10</f>
        <v>2</v>
      </c>
      <c r="F10" s="145" t="s">
        <v>565</v>
      </c>
      <c r="G10" s="45" t="s">
        <v>566</v>
      </c>
      <c r="H10" s="145">
        <v>1</v>
      </c>
      <c r="I10" s="145">
        <v>1</v>
      </c>
      <c r="J10" s="145">
        <f>H10*I10</f>
        <v>1</v>
      </c>
      <c r="K10" s="78" t="s">
        <v>567</v>
      </c>
      <c r="L10" s="149">
        <v>2025</v>
      </c>
      <c r="M10" s="145">
        <v>1</v>
      </c>
      <c r="N10" s="145">
        <v>1</v>
      </c>
      <c r="O10" s="145">
        <f>M10*N10</f>
        <v>1</v>
      </c>
      <c r="P10" s="189" t="s">
        <v>568</v>
      </c>
    </row>
    <row r="11" spans="1:16" s="86" customFormat="1" ht="125.45" customHeight="1" x14ac:dyDescent="0.2">
      <c r="A11" s="145" t="s">
        <v>569</v>
      </c>
      <c r="B11" s="60" t="s">
        <v>570</v>
      </c>
      <c r="C11" s="145">
        <v>2</v>
      </c>
      <c r="D11" s="145">
        <v>1</v>
      </c>
      <c r="E11" s="144">
        <f t="shared" ref="E11" si="0">C11*D11</f>
        <v>2</v>
      </c>
      <c r="F11" s="145" t="s">
        <v>571</v>
      </c>
      <c r="G11" s="45" t="s">
        <v>572</v>
      </c>
      <c r="H11" s="145">
        <v>1</v>
      </c>
      <c r="I11" s="145">
        <v>1</v>
      </c>
      <c r="J11" s="145">
        <f t="shared" ref="J11" si="1">H11*I11</f>
        <v>1</v>
      </c>
      <c r="K11" s="78" t="s">
        <v>567</v>
      </c>
      <c r="L11" s="149">
        <v>2025</v>
      </c>
      <c r="M11" s="145">
        <v>1</v>
      </c>
      <c r="N11" s="145">
        <v>1</v>
      </c>
      <c r="O11" s="145">
        <f t="shared" ref="O11" si="2">M11*N11</f>
        <v>1</v>
      </c>
      <c r="P11" s="189" t="s">
        <v>573</v>
      </c>
    </row>
    <row r="12" spans="1:16" s="86" customFormat="1" ht="48" customHeight="1" x14ac:dyDescent="0.2">
      <c r="D12" s="155" t="s">
        <v>59</v>
      </c>
      <c r="E12" s="145">
        <f>ROUND(SUM(E10:E11)/COUNT(C10:C11),2)</f>
        <v>2</v>
      </c>
      <c r="I12" s="155" t="s">
        <v>60</v>
      </c>
      <c r="J12" s="145">
        <f>ROUND(SUMIF(J10:J11,"&gt;0",J10:J11)/COUNT(J10:J11),2)</f>
        <v>1</v>
      </c>
      <c r="N12" s="155" t="s">
        <v>61</v>
      </c>
      <c r="O12" s="145">
        <f>ROUND(SUMIF(O10:O11,"&gt;0",O10:O11)/COUNT(O10:O11),2)</f>
        <v>1</v>
      </c>
      <c r="P12" s="190"/>
    </row>
    <row r="13" spans="1:16" s="86" customFormat="1" x14ac:dyDescent="0.2">
      <c r="A13" s="174">
        <v>45825</v>
      </c>
      <c r="P13" s="190"/>
    </row>
    <row r="14" spans="1:16" s="86" customFormat="1" x14ac:dyDescent="0.2">
      <c r="P14" s="190"/>
    </row>
  </sheetData>
  <mergeCells count="12">
    <mergeCell ref="P8:P9"/>
    <mergeCell ref="A8:B8"/>
    <mergeCell ref="C8:E8"/>
    <mergeCell ref="F8:G8"/>
    <mergeCell ref="H8:J8"/>
    <mergeCell ref="K8:L8"/>
    <mergeCell ref="M8:O8"/>
    <mergeCell ref="C3:G3"/>
    <mergeCell ref="C4:D4"/>
    <mergeCell ref="E4:F4"/>
    <mergeCell ref="C5:D5"/>
    <mergeCell ref="E5:F5"/>
  </mergeCells>
  <conditionalFormatting sqref="F10:F11">
    <cfRule type="cellIs" dxfId="17" priority="10" operator="between">
      <formula>11</formula>
      <formula>25</formula>
    </cfRule>
    <cfRule type="cellIs" dxfId="16" priority="11" operator="between">
      <formula>6</formula>
      <formula>10</formula>
    </cfRule>
    <cfRule type="cellIs" dxfId="15" priority="12" operator="between">
      <formula>0</formula>
      <formula>5</formula>
    </cfRule>
  </conditionalFormatting>
  <dataValidations count="1">
    <dataValidation type="list" allowBlank="1" showInputMessage="1" showErrorMessage="1" sqref="C10:D11" xr:uid="{26D61176-7BC8-435D-A2FD-AE33A8F5A0C8}">
      <formula1>positive</formula1>
    </dataValidation>
  </dataValidations>
  <pageMargins left="0.70866141732283472" right="0.70866141732283472" top="0.74803149606299213" bottom="0.74803149606299213" header="0.31496062992125984" footer="0.31496062992125984"/>
  <pageSetup paperSize="9" scale="3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39997558519241921"/>
    <pageSetUpPr fitToPage="1"/>
  </sheetPr>
  <dimension ref="A1:P12"/>
  <sheetViews>
    <sheetView topLeftCell="A10"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71093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32"/>
      <c r="C4" s="208" t="s">
        <v>3</v>
      </c>
      <c r="D4" s="209"/>
      <c r="E4" s="208" t="s">
        <v>4</v>
      </c>
      <c r="F4" s="212"/>
      <c r="G4" s="55" t="s">
        <v>5</v>
      </c>
      <c r="H4" s="12" t="s">
        <v>29</v>
      </c>
      <c r="I4" s="12" t="s">
        <v>30</v>
      </c>
      <c r="J4" s="7"/>
      <c r="K4" s="7"/>
    </row>
    <row r="5" spans="1:16" s="14" customFormat="1" ht="54" customHeight="1" x14ac:dyDescent="0.2">
      <c r="B5" s="33"/>
      <c r="C5" s="210" t="str">
        <f>'1. Subvenciones (S)'!A9</f>
        <v>S.R3</v>
      </c>
      <c r="D5" s="211"/>
      <c r="E5" s="213" t="str">
        <f>'1. Subvenciones (S)'!B9</f>
        <v>Insuficente comprobación de las condiciones para la selección</v>
      </c>
      <c r="F5" s="214"/>
      <c r="G5" s="27" t="str">
        <f>'1. Subvenciones (S)'!C9</f>
        <v>La insuficiente comprobación de la documentación de los solicitantes genera que se cometan con más facilidad irregularidades en la obtención de la subvención o ayuda por parte de los beneficiarios</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01" t="s">
        <v>38</v>
      </c>
    </row>
    <row r="9" spans="1:16" ht="24" x14ac:dyDescent="0.2">
      <c r="A9" s="48" t="s">
        <v>39</v>
      </c>
      <c r="B9" s="48" t="s">
        <v>40</v>
      </c>
      <c r="C9" s="37" t="s">
        <v>41</v>
      </c>
      <c r="D9" s="37" t="s">
        <v>42</v>
      </c>
      <c r="E9" s="37" t="s">
        <v>43</v>
      </c>
      <c r="F9" s="48" t="s">
        <v>44</v>
      </c>
      <c r="G9" s="59" t="s">
        <v>45</v>
      </c>
      <c r="H9" s="37" t="s">
        <v>46</v>
      </c>
      <c r="I9" s="37" t="s">
        <v>47</v>
      </c>
      <c r="J9" s="37" t="s">
        <v>48</v>
      </c>
      <c r="K9" s="48" t="s">
        <v>49</v>
      </c>
      <c r="L9" s="48" t="s">
        <v>50</v>
      </c>
      <c r="M9" s="37" t="s">
        <v>51</v>
      </c>
      <c r="N9" s="37" t="s">
        <v>52</v>
      </c>
      <c r="O9" s="37" t="s">
        <v>53</v>
      </c>
      <c r="P9" s="220"/>
    </row>
    <row r="10" spans="1:16" s="75" customFormat="1" ht="146.44999999999999" customHeight="1" x14ac:dyDescent="0.2">
      <c r="A10" s="71" t="s">
        <v>70</v>
      </c>
      <c r="B10" s="79" t="s">
        <v>71</v>
      </c>
      <c r="C10" s="71">
        <v>3</v>
      </c>
      <c r="D10" s="71">
        <v>2</v>
      </c>
      <c r="E10" s="71">
        <f>C10*D10</f>
        <v>6</v>
      </c>
      <c r="F10" s="71" t="s">
        <v>72</v>
      </c>
      <c r="G10" s="78" t="s">
        <v>614</v>
      </c>
      <c r="H10" s="71">
        <v>3</v>
      </c>
      <c r="I10" s="71">
        <v>1</v>
      </c>
      <c r="J10" s="71">
        <f>H10*I10</f>
        <v>3</v>
      </c>
      <c r="K10" s="133"/>
      <c r="L10" s="70"/>
      <c r="M10" s="71">
        <v>3</v>
      </c>
      <c r="N10" s="71">
        <v>1</v>
      </c>
      <c r="O10" s="71">
        <f>M10*N10</f>
        <v>3</v>
      </c>
      <c r="P10" s="74" t="s">
        <v>65</v>
      </c>
    </row>
    <row r="11" spans="1:16" s="75" customFormat="1" ht="48" customHeight="1" x14ac:dyDescent="0.2">
      <c r="D11" s="85" t="s">
        <v>59</v>
      </c>
      <c r="E11" s="71">
        <f>ROUND(SUM(E10:E10)/COUNT(C10:C10),2)</f>
        <v>6</v>
      </c>
      <c r="G11" s="86"/>
      <c r="I11" s="85" t="s">
        <v>60</v>
      </c>
      <c r="J11" s="71">
        <f>ROUND(SUMIF(J10:J10,"&gt;0",J10:J10)/COUNT(J10:J10),2)</f>
        <v>3</v>
      </c>
      <c r="N11" s="85" t="s">
        <v>61</v>
      </c>
      <c r="O11" s="71">
        <f>ROUND(SUMIF(O10:O10,"&gt;0",O10:O10)/COUNT(O10:O10),2)</f>
        <v>3</v>
      </c>
    </row>
    <row r="12" spans="1:16" x14ac:dyDescent="0.2">
      <c r="A12" s="193">
        <v>45825</v>
      </c>
    </row>
  </sheetData>
  <mergeCells count="12">
    <mergeCell ref="A8:B8"/>
    <mergeCell ref="C8:E8"/>
    <mergeCell ref="F8:G8"/>
    <mergeCell ref="H8:J8"/>
    <mergeCell ref="K8:L8"/>
    <mergeCell ref="P8:P9"/>
    <mergeCell ref="M8:O8"/>
    <mergeCell ref="C3:G3"/>
    <mergeCell ref="C4:D4"/>
    <mergeCell ref="E4:F4"/>
    <mergeCell ref="C5:D5"/>
    <mergeCell ref="E5:F5"/>
  </mergeCells>
  <conditionalFormatting sqref="F10">
    <cfRule type="cellIs" dxfId="98" priority="21" operator="between">
      <formula>11</formula>
      <formula>25</formula>
    </cfRule>
    <cfRule type="cellIs" dxfId="97" priority="22" operator="between">
      <formula>6</formula>
      <formula>10</formula>
    </cfRule>
    <cfRule type="cellIs" dxfId="96" priority="23" operator="between">
      <formula>0</formula>
      <formula>5</formula>
    </cfRule>
  </conditionalFormatting>
  <dataValidations count="1">
    <dataValidation type="list" allowBlank="1" showInputMessage="1" showErrorMessage="1" sqref="C10:D10" xr:uid="{00000000-0002-0000-0800-000001000000}">
      <formula1>positive</formula1>
    </dataValidation>
  </dataValidations>
  <pageMargins left="0.70866141732283472" right="0.70866141732283472" top="0.74803149606299213" bottom="0.74803149606299213" header="0.31496062992125984" footer="0.31496062992125984"/>
  <pageSetup paperSize="8" scale="1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34B28-BECA-458D-8960-6716794B7980}">
  <sheetPr>
    <tabColor theme="5" tint="0.39997558519241921"/>
    <pageSetUpPr fitToPage="1"/>
  </sheetPr>
  <dimension ref="A1:P12"/>
  <sheetViews>
    <sheetView topLeftCell="A10"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85546875" style="90"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c r="P3" s="91"/>
    </row>
    <row r="4" spans="1:16" s="8" customFormat="1" ht="15.75" x14ac:dyDescent="0.25">
      <c r="B4" s="46"/>
      <c r="C4" s="208" t="s">
        <v>3</v>
      </c>
      <c r="D4" s="209"/>
      <c r="E4" s="208" t="s">
        <v>4</v>
      </c>
      <c r="F4" s="212"/>
      <c r="G4" s="55" t="s">
        <v>5</v>
      </c>
      <c r="H4" s="12" t="s">
        <v>29</v>
      </c>
      <c r="I4" s="12" t="s">
        <v>30</v>
      </c>
      <c r="J4" s="7"/>
      <c r="K4" s="7"/>
      <c r="P4" s="92"/>
    </row>
    <row r="5" spans="1:16" s="14" customFormat="1" ht="54" customHeight="1" x14ac:dyDescent="0.2">
      <c r="B5" s="33"/>
      <c r="C5" s="232" t="s">
        <v>511</v>
      </c>
      <c r="D5" s="233"/>
      <c r="E5" s="234" t="s">
        <v>574</v>
      </c>
      <c r="F5" s="235"/>
      <c r="G5" s="27" t="s">
        <v>575</v>
      </c>
      <c r="H5" s="3"/>
      <c r="I5" s="13" t="s">
        <v>31</v>
      </c>
      <c r="J5" s="3"/>
      <c r="K5" s="3"/>
      <c r="P5" s="9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01" t="s">
        <v>38</v>
      </c>
    </row>
    <row r="9" spans="1:16" ht="24" x14ac:dyDescent="0.2">
      <c r="A9" s="35" t="s">
        <v>39</v>
      </c>
      <c r="B9" s="35" t="s">
        <v>40</v>
      </c>
      <c r="C9" s="36" t="s">
        <v>41</v>
      </c>
      <c r="D9" s="36" t="s">
        <v>42</v>
      </c>
      <c r="E9" s="37" t="s">
        <v>43</v>
      </c>
      <c r="F9" s="35" t="s">
        <v>44</v>
      </c>
      <c r="G9" s="56" t="s">
        <v>45</v>
      </c>
      <c r="H9" s="36" t="s">
        <v>46</v>
      </c>
      <c r="I9" s="36" t="s">
        <v>47</v>
      </c>
      <c r="J9" s="36" t="s">
        <v>48</v>
      </c>
      <c r="K9" s="35" t="s">
        <v>49</v>
      </c>
      <c r="L9" s="35" t="s">
        <v>50</v>
      </c>
      <c r="M9" s="36" t="s">
        <v>51</v>
      </c>
      <c r="N9" s="36" t="s">
        <v>52</v>
      </c>
      <c r="O9" s="36" t="s">
        <v>53</v>
      </c>
      <c r="P9" s="201"/>
    </row>
    <row r="10" spans="1:16" s="75" customFormat="1" ht="171" customHeight="1" x14ac:dyDescent="0.2">
      <c r="A10" s="71" t="s">
        <v>576</v>
      </c>
      <c r="B10" s="60" t="s">
        <v>577</v>
      </c>
      <c r="C10" s="71">
        <v>3</v>
      </c>
      <c r="D10" s="71">
        <v>1</v>
      </c>
      <c r="E10" s="71">
        <f>C10*D10</f>
        <v>3</v>
      </c>
      <c r="F10" s="71" t="s">
        <v>578</v>
      </c>
      <c r="G10" s="45" t="s">
        <v>685</v>
      </c>
      <c r="H10" s="71">
        <v>2</v>
      </c>
      <c r="I10" s="71">
        <v>1</v>
      </c>
      <c r="J10" s="71">
        <f>H10*I10</f>
        <v>2</v>
      </c>
      <c r="K10" s="69"/>
      <c r="L10" s="70"/>
      <c r="M10" s="71">
        <v>2</v>
      </c>
      <c r="N10" s="71">
        <v>1</v>
      </c>
      <c r="O10" s="71">
        <f>M10*N10</f>
        <v>2</v>
      </c>
      <c r="P10" s="95" t="s">
        <v>579</v>
      </c>
    </row>
    <row r="11" spans="1:16" s="75" customFormat="1" ht="48" customHeight="1" x14ac:dyDescent="0.2">
      <c r="D11" s="85" t="s">
        <v>59</v>
      </c>
      <c r="E11" s="71">
        <f>ROUND(SUM(E10:E10)/COUNT(C10:C10),2)</f>
        <v>3</v>
      </c>
      <c r="G11" s="86"/>
      <c r="I11" s="85" t="s">
        <v>60</v>
      </c>
      <c r="J11" s="71">
        <f>ROUND(SUMIF(J10:J10,"&gt;0",J10:J10)/COUNT(J10:J10),2)</f>
        <v>2</v>
      </c>
      <c r="N11" s="85" t="s">
        <v>61</v>
      </c>
      <c r="O11" s="71">
        <f>ROUND(SUMIF(O10:O10,"&gt;0",O10:O10)/COUNT(O10:O10),2)</f>
        <v>2</v>
      </c>
      <c r="P11" s="94"/>
    </row>
    <row r="12" spans="1:16" x14ac:dyDescent="0.2">
      <c r="A12" s="191">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
    <cfRule type="cellIs" dxfId="14" priority="1" operator="between">
      <formula>11</formula>
      <formula>25</formula>
    </cfRule>
    <cfRule type="cellIs" dxfId="13" priority="2" operator="between">
      <formula>6</formula>
      <formula>10</formula>
    </cfRule>
    <cfRule type="cellIs" dxfId="12" priority="3" operator="between">
      <formula>0</formula>
      <formula>5</formula>
    </cfRule>
  </conditionalFormatting>
  <dataValidations count="1">
    <dataValidation type="list" allowBlank="1" showInputMessage="1" showErrorMessage="1" sqref="C10:D10" xr:uid="{000CB443-51C1-4CD9-8EA5-A2AF86B2A566}">
      <formula1>positive</formula1>
    </dataValidation>
  </dataValidations>
  <pageMargins left="0.70866141732283472" right="0.70866141732283472" top="0.74803149606299213" bottom="0.74803149606299213" header="0.31496062992125984" footer="0.31496062992125984"/>
  <pageSetup paperSize="9" scale="33"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54BC9-5294-4F59-82EA-1BC7DF16DCA2}">
  <sheetPr>
    <tabColor theme="5" tint="0.39997558519241921"/>
    <pageSetUpPr fitToPage="1"/>
  </sheetPr>
  <dimension ref="A1:P13"/>
  <sheetViews>
    <sheetView topLeftCell="A11"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855468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46"/>
      <c r="C4" s="208" t="s">
        <v>3</v>
      </c>
      <c r="D4" s="209"/>
      <c r="E4" s="208" t="s">
        <v>4</v>
      </c>
      <c r="F4" s="212"/>
      <c r="G4" s="55" t="s">
        <v>5</v>
      </c>
      <c r="H4" s="12" t="s">
        <v>29</v>
      </c>
      <c r="I4" s="12" t="s">
        <v>30</v>
      </c>
      <c r="J4" s="7"/>
      <c r="K4" s="7"/>
    </row>
    <row r="5" spans="1:16" s="14" customFormat="1" ht="54" customHeight="1" x14ac:dyDescent="0.2">
      <c r="B5" s="33"/>
      <c r="C5" s="232" t="s">
        <v>514</v>
      </c>
      <c r="D5" s="233"/>
      <c r="E5" s="234" t="s">
        <v>515</v>
      </c>
      <c r="F5" s="235"/>
      <c r="G5" s="27" t="s">
        <v>516</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40" t="s">
        <v>38</v>
      </c>
    </row>
    <row r="9" spans="1:16" ht="24" x14ac:dyDescent="0.2">
      <c r="A9" s="35" t="s">
        <v>39</v>
      </c>
      <c r="B9" s="35" t="s">
        <v>40</v>
      </c>
      <c r="C9" s="36" t="s">
        <v>41</v>
      </c>
      <c r="D9" s="36" t="s">
        <v>42</v>
      </c>
      <c r="E9" s="37" t="s">
        <v>43</v>
      </c>
      <c r="F9" s="35" t="s">
        <v>44</v>
      </c>
      <c r="G9" s="56" t="s">
        <v>45</v>
      </c>
      <c r="H9" s="36" t="s">
        <v>46</v>
      </c>
      <c r="I9" s="36" t="s">
        <v>47</v>
      </c>
      <c r="J9" s="36" t="s">
        <v>48</v>
      </c>
      <c r="K9" s="35" t="s">
        <v>49</v>
      </c>
      <c r="L9" s="35" t="s">
        <v>50</v>
      </c>
      <c r="M9" s="36" t="s">
        <v>51</v>
      </c>
      <c r="N9" s="36" t="s">
        <v>52</v>
      </c>
      <c r="O9" s="36" t="s">
        <v>53</v>
      </c>
      <c r="P9" s="240"/>
    </row>
    <row r="10" spans="1:16" ht="171" customHeight="1" x14ac:dyDescent="0.2">
      <c r="A10" s="15" t="s">
        <v>580</v>
      </c>
      <c r="B10" s="60" t="s">
        <v>581</v>
      </c>
      <c r="C10" s="71">
        <v>1</v>
      </c>
      <c r="D10" s="71">
        <v>1</v>
      </c>
      <c r="E10" s="71">
        <f>C10*D10</f>
        <v>1</v>
      </c>
      <c r="F10" s="15" t="s">
        <v>582</v>
      </c>
      <c r="G10" s="25" t="s">
        <v>583</v>
      </c>
      <c r="H10" s="15">
        <v>1</v>
      </c>
      <c r="I10" s="15">
        <v>1</v>
      </c>
      <c r="J10" s="15">
        <f>H10*I10</f>
        <v>1</v>
      </c>
      <c r="K10" s="15"/>
      <c r="L10" s="70"/>
      <c r="M10" s="15">
        <v>1</v>
      </c>
      <c r="N10" s="15">
        <v>1</v>
      </c>
      <c r="O10" s="15">
        <f>M10*N10</f>
        <v>1</v>
      </c>
      <c r="P10" s="96" t="s">
        <v>545</v>
      </c>
    </row>
    <row r="11" spans="1:16" ht="171" customHeight="1" x14ac:dyDescent="0.2">
      <c r="A11" s="15" t="s">
        <v>584</v>
      </c>
      <c r="B11" s="60" t="s">
        <v>585</v>
      </c>
      <c r="C11" s="71">
        <v>1</v>
      </c>
      <c r="D11" s="71">
        <v>1</v>
      </c>
      <c r="E11" s="71">
        <v>1</v>
      </c>
      <c r="F11" s="15" t="s">
        <v>586</v>
      </c>
      <c r="G11" s="25" t="s">
        <v>587</v>
      </c>
      <c r="H11" s="15">
        <v>1</v>
      </c>
      <c r="I11" s="15">
        <v>1</v>
      </c>
      <c r="J11" s="15">
        <v>1</v>
      </c>
      <c r="K11" s="15"/>
      <c r="L11" s="70"/>
      <c r="M11" s="15">
        <v>1</v>
      </c>
      <c r="N11" s="15">
        <v>1</v>
      </c>
      <c r="O11" s="15">
        <v>1</v>
      </c>
      <c r="P11" s="96" t="s">
        <v>545</v>
      </c>
    </row>
    <row r="12" spans="1:16" ht="48" customHeight="1" x14ac:dyDescent="0.2">
      <c r="C12" s="75"/>
      <c r="D12" s="85" t="s">
        <v>59</v>
      </c>
      <c r="E12" s="85">
        <f>ROUND(SUM(E10:E10)/COUNT(C10:C10),2)</f>
        <v>1</v>
      </c>
      <c r="I12" s="85" t="s">
        <v>60</v>
      </c>
      <c r="J12" s="15">
        <f>ROUND(SUMIF(J10:J10,"&gt;0",J10:J10)/COUNT(J10:J10),2)</f>
        <v>1</v>
      </c>
      <c r="N12" s="49" t="s">
        <v>61</v>
      </c>
      <c r="O12" s="15">
        <f>ROUND(SUMIF(O10:O10,"&gt;0",O10:O10)/COUNT(O10:O10),2)</f>
        <v>1</v>
      </c>
    </row>
    <row r="13" spans="1:16" x14ac:dyDescent="0.2">
      <c r="A13" s="193">
        <v>45825</v>
      </c>
    </row>
  </sheetData>
  <mergeCells count="12">
    <mergeCell ref="P8:P9"/>
    <mergeCell ref="A8:B8"/>
    <mergeCell ref="C8:E8"/>
    <mergeCell ref="F8:G8"/>
    <mergeCell ref="H8:J8"/>
    <mergeCell ref="K8:L8"/>
    <mergeCell ref="M8:O8"/>
    <mergeCell ref="C3:G3"/>
    <mergeCell ref="C4:D4"/>
    <mergeCell ref="E4:F4"/>
    <mergeCell ref="C5:D5"/>
    <mergeCell ref="E5:F5"/>
  </mergeCells>
  <conditionalFormatting sqref="F10:F11">
    <cfRule type="cellIs" dxfId="11" priority="10" operator="between">
      <formula>11</formula>
      <formula>25</formula>
    </cfRule>
    <cfRule type="cellIs" dxfId="10" priority="11" operator="between">
      <formula>6</formula>
      <formula>10</formula>
    </cfRule>
    <cfRule type="cellIs" dxfId="9" priority="12" operator="between">
      <formula>0</formula>
      <formula>5</formula>
    </cfRule>
  </conditionalFormatting>
  <dataValidations count="1">
    <dataValidation type="list" allowBlank="1" showInputMessage="1" showErrorMessage="1" sqref="C10:D11" xr:uid="{536C005B-A500-4402-800B-B634B1C817A6}">
      <formula1>positive</formula1>
    </dataValidation>
  </dataValidations>
  <pageMargins left="0.70866141732283472" right="0.70866141732283472" top="0.74803149606299213" bottom="0.74803149606299213" header="0.31496062992125984" footer="0.31496062992125984"/>
  <pageSetup paperSize="9" scale="33"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115A-129D-48B5-8F0E-9303EE522738}">
  <sheetPr>
    <tabColor theme="5" tint="0.39997558519241921"/>
    <pageSetUpPr fitToPage="1"/>
  </sheetPr>
  <dimension ref="A1:P13"/>
  <sheetViews>
    <sheetView topLeftCell="G11"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2" width="14.7109375" style="58" customWidth="1"/>
    <col min="13" max="15" width="14.7109375" style="4" customWidth="1"/>
    <col min="16" max="16" width="20.71093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54"/>
    </row>
    <row r="2" spans="1:16" x14ac:dyDescent="0.2">
      <c r="A2" s="3"/>
      <c r="B2" s="3"/>
      <c r="C2" s="3"/>
      <c r="D2" s="3"/>
      <c r="E2" s="3"/>
      <c r="F2" s="3"/>
      <c r="G2" s="54"/>
      <c r="H2" s="3"/>
      <c r="I2" s="3"/>
      <c r="J2" s="3"/>
      <c r="K2" s="3"/>
      <c r="L2" s="54"/>
    </row>
    <row r="3" spans="1:16" s="6" customFormat="1" ht="15" x14ac:dyDescent="0.2">
      <c r="C3" s="206" t="s">
        <v>1</v>
      </c>
      <c r="D3" s="207"/>
      <c r="E3" s="206"/>
      <c r="F3" s="206"/>
      <c r="G3" s="206"/>
      <c r="H3" s="12" t="s">
        <v>27</v>
      </c>
      <c r="I3" s="12" t="s">
        <v>28</v>
      </c>
      <c r="J3" s="5"/>
      <c r="K3" s="5"/>
      <c r="L3" s="135"/>
    </row>
    <row r="4" spans="1:16" s="8" customFormat="1" ht="15.75" x14ac:dyDescent="0.25">
      <c r="B4" s="46"/>
      <c r="C4" s="208" t="s">
        <v>3</v>
      </c>
      <c r="D4" s="209"/>
      <c r="E4" s="208" t="s">
        <v>4</v>
      </c>
      <c r="F4" s="212"/>
      <c r="G4" s="55" t="s">
        <v>5</v>
      </c>
      <c r="H4" s="12" t="s">
        <v>29</v>
      </c>
      <c r="I4" s="12" t="s">
        <v>30</v>
      </c>
      <c r="J4" s="7"/>
      <c r="K4" s="7"/>
      <c r="L4" s="138"/>
    </row>
    <row r="5" spans="1:16" s="14" customFormat="1" ht="54" customHeight="1" x14ac:dyDescent="0.2">
      <c r="B5" s="33"/>
      <c r="C5" s="232" t="s">
        <v>517</v>
      </c>
      <c r="D5" s="233"/>
      <c r="E5" s="234" t="s">
        <v>588</v>
      </c>
      <c r="F5" s="235"/>
      <c r="G5" s="27" t="s">
        <v>589</v>
      </c>
      <c r="H5" s="3"/>
      <c r="I5" s="13" t="s">
        <v>31</v>
      </c>
      <c r="J5" s="3"/>
      <c r="K5" s="3"/>
      <c r="L5" s="140"/>
    </row>
    <row r="6" spans="1:16" x14ac:dyDescent="0.2">
      <c r="A6" s="3"/>
      <c r="B6" s="3"/>
      <c r="C6" s="3"/>
      <c r="D6" s="3"/>
      <c r="E6" s="3"/>
      <c r="F6" s="3"/>
      <c r="G6" s="54"/>
      <c r="H6" s="3"/>
      <c r="I6" s="3"/>
      <c r="J6" s="3"/>
      <c r="K6" s="3"/>
      <c r="L6" s="54"/>
    </row>
    <row r="7" spans="1:16" x14ac:dyDescent="0.2">
      <c r="A7" s="3"/>
      <c r="B7" s="3"/>
      <c r="C7" s="3"/>
      <c r="D7" s="3"/>
      <c r="E7" s="3"/>
      <c r="F7" s="3"/>
      <c r="G7" s="54"/>
      <c r="H7" s="3"/>
      <c r="I7" s="3"/>
      <c r="J7" s="3"/>
      <c r="K7" s="3"/>
      <c r="L7" s="54"/>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01" t="s">
        <v>38</v>
      </c>
    </row>
    <row r="9" spans="1:16" ht="24" x14ac:dyDescent="0.2">
      <c r="A9" s="35" t="s">
        <v>39</v>
      </c>
      <c r="B9" s="35" t="s">
        <v>40</v>
      </c>
      <c r="C9" s="36" t="s">
        <v>41</v>
      </c>
      <c r="D9" s="36" t="s">
        <v>42</v>
      </c>
      <c r="E9" s="37" t="s">
        <v>43</v>
      </c>
      <c r="F9" s="35" t="s">
        <v>44</v>
      </c>
      <c r="G9" s="56" t="s">
        <v>45</v>
      </c>
      <c r="H9" s="36" t="s">
        <v>46</v>
      </c>
      <c r="I9" s="36" t="s">
        <v>47</v>
      </c>
      <c r="J9" s="36" t="s">
        <v>48</v>
      </c>
      <c r="K9" s="35" t="s">
        <v>49</v>
      </c>
      <c r="L9" s="56" t="s">
        <v>50</v>
      </c>
      <c r="M9" s="36" t="s">
        <v>51</v>
      </c>
      <c r="N9" s="36" t="s">
        <v>52</v>
      </c>
      <c r="O9" s="36" t="s">
        <v>53</v>
      </c>
      <c r="P9" s="201"/>
    </row>
    <row r="10" spans="1:16" s="75" customFormat="1" ht="171" customHeight="1" x14ac:dyDescent="0.2">
      <c r="A10" s="71" t="s">
        <v>590</v>
      </c>
      <c r="B10" s="60" t="s">
        <v>591</v>
      </c>
      <c r="C10" s="71">
        <v>2</v>
      </c>
      <c r="D10" s="71">
        <v>1</v>
      </c>
      <c r="E10" s="71">
        <f>C10*D10</f>
        <v>2</v>
      </c>
      <c r="F10" s="71" t="s">
        <v>592</v>
      </c>
      <c r="G10" s="45" t="s">
        <v>593</v>
      </c>
      <c r="H10" s="71">
        <v>1</v>
      </c>
      <c r="I10" s="71">
        <v>1</v>
      </c>
      <c r="J10" s="71">
        <f>H10*I10</f>
        <v>1</v>
      </c>
      <c r="K10" s="69" t="s">
        <v>594</v>
      </c>
      <c r="L10" s="149">
        <v>2025</v>
      </c>
      <c r="M10" s="71">
        <v>1</v>
      </c>
      <c r="N10" s="71">
        <v>1</v>
      </c>
      <c r="O10" s="71">
        <f>M10*N10</f>
        <v>1</v>
      </c>
      <c r="P10" s="74" t="s">
        <v>545</v>
      </c>
    </row>
    <row r="11" spans="1:16" s="75" customFormat="1" ht="171" customHeight="1" x14ac:dyDescent="0.2">
      <c r="A11" s="71" t="s">
        <v>595</v>
      </c>
      <c r="B11" s="60" t="s">
        <v>596</v>
      </c>
      <c r="C11" s="71">
        <v>2</v>
      </c>
      <c r="D11" s="71">
        <v>1</v>
      </c>
      <c r="E11" s="71">
        <v>2</v>
      </c>
      <c r="F11" s="71" t="s">
        <v>597</v>
      </c>
      <c r="G11" s="45" t="s">
        <v>598</v>
      </c>
      <c r="H11" s="71">
        <v>1</v>
      </c>
      <c r="I11" s="71">
        <v>1</v>
      </c>
      <c r="J11" s="71">
        <v>1</v>
      </c>
      <c r="K11" s="69" t="s">
        <v>594</v>
      </c>
      <c r="L11" s="149">
        <v>2025</v>
      </c>
      <c r="M11" s="71">
        <v>1</v>
      </c>
      <c r="N11" s="83">
        <v>1</v>
      </c>
      <c r="O11" s="71">
        <v>1</v>
      </c>
      <c r="P11" s="74" t="s">
        <v>545</v>
      </c>
    </row>
    <row r="12" spans="1:16" s="75" customFormat="1" ht="48" customHeight="1" x14ac:dyDescent="0.2">
      <c r="D12" s="85" t="s">
        <v>59</v>
      </c>
      <c r="E12" s="71">
        <f>ROUND(SUM(E10:E10)/COUNT(C10:C10),2)</f>
        <v>2</v>
      </c>
      <c r="G12" s="86"/>
      <c r="I12" s="85" t="s">
        <v>60</v>
      </c>
      <c r="J12" s="71">
        <f>ROUND(SUMIF(J10:J10,"&gt;0",J10:J10)/COUNT(J10:J10),2)</f>
        <v>1</v>
      </c>
      <c r="L12" s="86"/>
      <c r="N12" s="85" t="s">
        <v>61</v>
      </c>
      <c r="O12" s="71">
        <f>ROUND(SUMIF(O10:O10,"&gt;0",O10:O10)/COUNT(O10:O10),2)</f>
        <v>1</v>
      </c>
    </row>
    <row r="13" spans="1:16" x14ac:dyDescent="0.2">
      <c r="A13" s="193">
        <v>45825</v>
      </c>
    </row>
  </sheetData>
  <mergeCells count="12">
    <mergeCell ref="P8:P9"/>
    <mergeCell ref="M8:O8"/>
    <mergeCell ref="C3:G3"/>
    <mergeCell ref="C4:D4"/>
    <mergeCell ref="E4:F4"/>
    <mergeCell ref="C5:D5"/>
    <mergeCell ref="E5:F5"/>
    <mergeCell ref="A8:B8"/>
    <mergeCell ref="C8:E8"/>
    <mergeCell ref="F8:G8"/>
    <mergeCell ref="H8:J8"/>
    <mergeCell ref="K8:L8"/>
  </mergeCells>
  <conditionalFormatting sqref="F10:F11">
    <cfRule type="cellIs" dxfId="8" priority="10" operator="between">
      <formula>11</formula>
      <formula>25</formula>
    </cfRule>
    <cfRule type="cellIs" dxfId="7" priority="11" operator="between">
      <formula>6</formula>
      <formula>10</formula>
    </cfRule>
    <cfRule type="cellIs" dxfId="6" priority="12" operator="between">
      <formula>0</formula>
      <formula>5</formula>
    </cfRule>
  </conditionalFormatting>
  <dataValidations count="1">
    <dataValidation type="list" allowBlank="1" showInputMessage="1" showErrorMessage="1" sqref="C10:D11" xr:uid="{36C06BB7-C94B-493E-A47F-949029FBDBBD}">
      <formula1>positive</formula1>
    </dataValidation>
  </dataValidations>
  <pageMargins left="0.70866141732283472" right="0.70866141732283472" top="0.74803149606299213" bottom="0.74803149606299213" header="0.31496062992125984" footer="0.31496062992125984"/>
  <pageSetup paperSize="8" scale="4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2D7F1-688C-47B9-B89C-70CC90C0C010}">
  <sheetPr>
    <tabColor theme="5" tint="0.39997558519241921"/>
    <pageSetUpPr fitToPage="1"/>
  </sheetPr>
  <dimension ref="A1:P13"/>
  <sheetViews>
    <sheetView topLeftCell="A16"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855468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46"/>
      <c r="C4" s="208" t="s">
        <v>3</v>
      </c>
      <c r="D4" s="209"/>
      <c r="E4" s="208" t="s">
        <v>4</v>
      </c>
      <c r="F4" s="212"/>
      <c r="G4" s="55" t="s">
        <v>5</v>
      </c>
      <c r="H4" s="12" t="s">
        <v>29</v>
      </c>
      <c r="I4" s="12" t="s">
        <v>30</v>
      </c>
      <c r="J4" s="7"/>
      <c r="K4" s="7"/>
    </row>
    <row r="5" spans="1:16" s="14" customFormat="1" ht="54" customHeight="1" x14ac:dyDescent="0.2">
      <c r="B5" s="33"/>
      <c r="C5" s="232" t="s">
        <v>520</v>
      </c>
      <c r="D5" s="233"/>
      <c r="E5" s="234" t="s">
        <v>521</v>
      </c>
      <c r="F5" s="235"/>
      <c r="G5" s="41" t="s">
        <v>522</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51" t="s">
        <v>38</v>
      </c>
    </row>
    <row r="9" spans="1:16" ht="24" x14ac:dyDescent="0.2">
      <c r="A9" s="35" t="s">
        <v>39</v>
      </c>
      <c r="B9" s="35" t="s">
        <v>40</v>
      </c>
      <c r="C9" s="36" t="s">
        <v>41</v>
      </c>
      <c r="D9" s="36" t="s">
        <v>42</v>
      </c>
      <c r="E9" s="37" t="s">
        <v>43</v>
      </c>
      <c r="F9" s="35" t="s">
        <v>44</v>
      </c>
      <c r="G9" s="56" t="s">
        <v>45</v>
      </c>
      <c r="H9" s="36" t="s">
        <v>46</v>
      </c>
      <c r="I9" s="36" t="s">
        <v>47</v>
      </c>
      <c r="J9" s="36" t="s">
        <v>48</v>
      </c>
      <c r="K9" s="35" t="s">
        <v>49</v>
      </c>
      <c r="L9" s="35" t="s">
        <v>50</v>
      </c>
      <c r="M9" s="36" t="s">
        <v>51</v>
      </c>
      <c r="N9" s="36" t="s">
        <v>52</v>
      </c>
      <c r="O9" s="36" t="s">
        <v>53</v>
      </c>
      <c r="P9" s="251"/>
    </row>
    <row r="10" spans="1:16" s="75" customFormat="1" ht="171" customHeight="1" x14ac:dyDescent="0.2">
      <c r="A10" s="71" t="s">
        <v>599</v>
      </c>
      <c r="B10" s="60" t="s">
        <v>600</v>
      </c>
      <c r="C10" s="71">
        <v>2</v>
      </c>
      <c r="D10" s="71">
        <v>1</v>
      </c>
      <c r="E10" s="71">
        <f>C10*D10</f>
        <v>2</v>
      </c>
      <c r="F10" s="71" t="s">
        <v>601</v>
      </c>
      <c r="G10" s="45" t="s">
        <v>602</v>
      </c>
      <c r="H10" s="71">
        <v>1</v>
      </c>
      <c r="I10" s="71">
        <v>1</v>
      </c>
      <c r="J10" s="71">
        <f>H10*I10</f>
        <v>1</v>
      </c>
      <c r="K10" s="69"/>
      <c r="L10" s="70"/>
      <c r="M10" s="71">
        <v>1</v>
      </c>
      <c r="N10" s="71">
        <v>1</v>
      </c>
      <c r="O10" s="71">
        <f>M10*N10</f>
        <v>1</v>
      </c>
      <c r="P10" s="74" t="s">
        <v>603</v>
      </c>
    </row>
    <row r="11" spans="1:16" s="75" customFormat="1" ht="48" customHeight="1" x14ac:dyDescent="0.2">
      <c r="D11" s="85" t="s">
        <v>59</v>
      </c>
      <c r="E11" s="71">
        <f>ROUND(SUM(E10:E10)/COUNT(C10:C10),2)</f>
        <v>2</v>
      </c>
      <c r="G11" s="86"/>
      <c r="I11" s="85" t="s">
        <v>60</v>
      </c>
      <c r="J11" s="71">
        <f>ROUND(SUMIF(J10:J10,"&gt;0",J10:J10)/COUNT(J10:J10),2)</f>
        <v>1</v>
      </c>
      <c r="N11" s="85" t="s">
        <v>61</v>
      </c>
      <c r="O11" s="71">
        <f>ROUND(SUMIF(O10:O10,"&gt;0",O10:O10)/COUNT(O10:O10),2)</f>
        <v>1</v>
      </c>
    </row>
    <row r="12" spans="1:16" s="75" customFormat="1" x14ac:dyDescent="0.2">
      <c r="A12" s="191">
        <v>45825</v>
      </c>
      <c r="G12" s="86"/>
    </row>
    <row r="13" spans="1:16" s="75" customFormat="1" x14ac:dyDescent="0.2">
      <c r="G13" s="86"/>
    </row>
  </sheetData>
  <mergeCells count="12">
    <mergeCell ref="P8:P9"/>
    <mergeCell ref="M8:O8"/>
    <mergeCell ref="C3:G3"/>
    <mergeCell ref="C4:D4"/>
    <mergeCell ref="E4:F4"/>
    <mergeCell ref="C5:D5"/>
    <mergeCell ref="E5:F5"/>
    <mergeCell ref="A8:B8"/>
    <mergeCell ref="C8:E8"/>
    <mergeCell ref="F8:G8"/>
    <mergeCell ref="H8:J8"/>
    <mergeCell ref="K8:L8"/>
  </mergeCells>
  <conditionalFormatting sqref="F10">
    <cfRule type="cellIs" dxfId="5" priority="10" operator="between">
      <formula>11</formula>
      <formula>25</formula>
    </cfRule>
    <cfRule type="cellIs" dxfId="4" priority="11" operator="between">
      <formula>6</formula>
      <formula>10</formula>
    </cfRule>
    <cfRule type="cellIs" dxfId="3" priority="12" operator="between">
      <formula>0</formula>
      <formula>5</formula>
    </cfRule>
  </conditionalFormatting>
  <dataValidations count="1">
    <dataValidation type="list" allowBlank="1" showInputMessage="1" showErrorMessage="1" sqref="C10:D10" xr:uid="{DDE88D56-C900-4DFD-8AF5-8FB8F9C30BEB}">
      <formula1>positive</formula1>
    </dataValidation>
  </dataValidations>
  <pageMargins left="0.70866141732283472" right="0.70866141732283472" top="0.74803149606299213" bottom="0.74803149606299213" header="0.31496062992125984" footer="0.31496062992125984"/>
  <pageSetup paperSize="8" scale="4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9D17D-A18E-4A7D-A17C-63204251EA81}">
  <sheetPr>
    <tabColor theme="5" tint="0.39997558519241921"/>
    <pageSetUpPr fitToPage="1"/>
  </sheetPr>
  <dimension ref="A1:P12"/>
  <sheetViews>
    <sheetView topLeftCell="A16" zoomScaleNormal="100" zoomScaleSheetLayoutView="100" workbookViewId="0">
      <selection activeCell="C6" sqref="C6"/>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8554687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54" customHeight="1" x14ac:dyDescent="0.2">
      <c r="B5" s="141"/>
      <c r="C5" s="236" t="s">
        <v>604</v>
      </c>
      <c r="D5" s="237"/>
      <c r="E5" s="238" t="s">
        <v>524</v>
      </c>
      <c r="F5" s="239"/>
      <c r="G5" s="27" t="s">
        <v>525</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198" t="s">
        <v>35</v>
      </c>
      <c r="I8" s="199"/>
      <c r="J8" s="200"/>
      <c r="K8" s="215" t="s">
        <v>36</v>
      </c>
      <c r="L8" s="219"/>
      <c r="M8" s="198" t="s">
        <v>37</v>
      </c>
      <c r="N8" s="199"/>
      <c r="O8" s="200"/>
      <c r="P8" s="221" t="s">
        <v>38</v>
      </c>
    </row>
    <row r="9" spans="1:16" ht="24" x14ac:dyDescent="0.2">
      <c r="A9" s="56" t="s">
        <v>39</v>
      </c>
      <c r="B9" s="56" t="s">
        <v>40</v>
      </c>
      <c r="C9" s="143" t="s">
        <v>41</v>
      </c>
      <c r="D9" s="143" t="s">
        <v>42</v>
      </c>
      <c r="E9" s="142" t="s">
        <v>43</v>
      </c>
      <c r="F9" s="56" t="s">
        <v>44</v>
      </c>
      <c r="G9" s="56" t="s">
        <v>45</v>
      </c>
      <c r="H9" s="143" t="s">
        <v>46</v>
      </c>
      <c r="I9" s="143" t="s">
        <v>47</v>
      </c>
      <c r="J9" s="143" t="s">
        <v>48</v>
      </c>
      <c r="K9" s="56" t="s">
        <v>49</v>
      </c>
      <c r="L9" s="56" t="s">
        <v>50</v>
      </c>
      <c r="M9" s="143" t="s">
        <v>51</v>
      </c>
      <c r="N9" s="143" t="s">
        <v>52</v>
      </c>
      <c r="O9" s="143" t="s">
        <v>53</v>
      </c>
      <c r="P9" s="221"/>
    </row>
    <row r="10" spans="1:16" s="86" customFormat="1" ht="171" customHeight="1" x14ac:dyDescent="0.2">
      <c r="A10" s="145" t="s">
        <v>605</v>
      </c>
      <c r="B10" s="89" t="s">
        <v>525</v>
      </c>
      <c r="C10" s="145">
        <v>3</v>
      </c>
      <c r="D10" s="145">
        <v>1</v>
      </c>
      <c r="E10" s="145">
        <f>C10*D10</f>
        <v>3</v>
      </c>
      <c r="F10" s="145" t="s">
        <v>606</v>
      </c>
      <c r="G10" s="45" t="s">
        <v>686</v>
      </c>
      <c r="H10" s="145">
        <v>2</v>
      </c>
      <c r="I10" s="145">
        <v>1</v>
      </c>
      <c r="J10" s="145">
        <f>H10*I10</f>
        <v>2</v>
      </c>
      <c r="K10" s="78"/>
      <c r="L10" s="149"/>
      <c r="M10" s="145">
        <v>2</v>
      </c>
      <c r="N10" s="145">
        <v>1</v>
      </c>
      <c r="O10" s="145">
        <f>M10*N10</f>
        <v>2</v>
      </c>
      <c r="P10" s="161" t="s">
        <v>545</v>
      </c>
    </row>
    <row r="11" spans="1:16" s="86" customFormat="1" ht="48" customHeight="1" x14ac:dyDescent="0.2">
      <c r="D11" s="155" t="s">
        <v>59</v>
      </c>
      <c r="E11" s="145">
        <f>ROUND(SUM(E10:E10)/COUNT(C10:C10),2)</f>
        <v>3</v>
      </c>
      <c r="I11" s="155" t="s">
        <v>60</v>
      </c>
      <c r="J11" s="145">
        <f>ROUND(SUMIF(J10:J10,"&gt;0",J10:J10)/COUNT(J10:J10),2)</f>
        <v>2</v>
      </c>
      <c r="N11" s="155" t="s">
        <v>61</v>
      </c>
      <c r="O11" s="145">
        <f>ROUND(SUMIF(O10:O10,"&gt;0",O10:O10)/COUNT(O10:O10),2)</f>
        <v>2</v>
      </c>
    </row>
    <row r="12" spans="1:16" x14ac:dyDescent="0.2">
      <c r="A12" s="192">
        <v>45825</v>
      </c>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
    <cfRule type="cellIs" dxfId="2" priority="1" operator="between">
      <formula>11</formula>
      <formula>25</formula>
    </cfRule>
    <cfRule type="cellIs" dxfId="1" priority="2" operator="between">
      <formula>6</formula>
      <formula>10</formula>
    </cfRule>
    <cfRule type="cellIs" dxfId="0" priority="3" operator="between">
      <formula>0</formula>
      <formula>5</formula>
    </cfRule>
  </conditionalFormatting>
  <dataValidations count="1">
    <dataValidation type="list" allowBlank="1" showInputMessage="1" showErrorMessage="1" sqref="C10:D10" xr:uid="{CA32A053-C72D-42C0-BC3B-ED8447C2F1EC}">
      <formula1>positive</formula1>
    </dataValidation>
  </dataValidations>
  <pageMargins left="0.70866141732283472" right="0.70866141732283472" top="0.74803149606299213" bottom="0.74803149606299213" header="0.31496062992125984" footer="0.31496062992125984"/>
  <pageSetup paperSize="8" scale="4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9C897-7C61-4AAD-A66C-94994F59828C}">
  <sheetPr>
    <tabColor theme="5" tint="0.39997558519241921"/>
    <pageSetUpPr fitToPage="1"/>
  </sheetPr>
  <dimension ref="A1:P12"/>
  <sheetViews>
    <sheetView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855468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46"/>
      <c r="C4" s="208" t="s">
        <v>3</v>
      </c>
      <c r="D4" s="209"/>
      <c r="E4" s="208" t="s">
        <v>4</v>
      </c>
      <c r="F4" s="212"/>
      <c r="G4" s="55" t="s">
        <v>5</v>
      </c>
      <c r="H4" s="12" t="s">
        <v>29</v>
      </c>
      <c r="I4" s="12" t="s">
        <v>30</v>
      </c>
      <c r="J4" s="7"/>
      <c r="K4" s="7"/>
    </row>
    <row r="5" spans="1:16" s="14" customFormat="1" ht="54" customHeight="1" x14ac:dyDescent="0.2">
      <c r="B5" s="33"/>
      <c r="C5" s="232" t="s">
        <v>607</v>
      </c>
      <c r="D5" s="233"/>
      <c r="E5" s="234" t="s">
        <v>527</v>
      </c>
      <c r="F5" s="235"/>
      <c r="G5" s="27" t="s">
        <v>695</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01" t="s">
        <v>38</v>
      </c>
    </row>
    <row r="9" spans="1:16" ht="24" x14ac:dyDescent="0.2">
      <c r="A9" s="35" t="s">
        <v>39</v>
      </c>
      <c r="B9" s="35" t="s">
        <v>40</v>
      </c>
      <c r="C9" s="36" t="s">
        <v>41</v>
      </c>
      <c r="D9" s="36" t="s">
        <v>42</v>
      </c>
      <c r="E9" s="37" t="s">
        <v>43</v>
      </c>
      <c r="F9" s="35" t="s">
        <v>44</v>
      </c>
      <c r="G9" s="56" t="s">
        <v>45</v>
      </c>
      <c r="H9" s="36" t="s">
        <v>46</v>
      </c>
      <c r="I9" s="36" t="s">
        <v>47</v>
      </c>
      <c r="J9" s="36" t="s">
        <v>48</v>
      </c>
      <c r="K9" s="35" t="s">
        <v>49</v>
      </c>
      <c r="L9" s="35" t="s">
        <v>50</v>
      </c>
      <c r="M9" s="36" t="s">
        <v>51</v>
      </c>
      <c r="N9" s="36" t="s">
        <v>52</v>
      </c>
      <c r="O9" s="36" t="s">
        <v>53</v>
      </c>
      <c r="P9" s="201"/>
    </row>
    <row r="10" spans="1:16" s="75" customFormat="1" ht="171" customHeight="1" x14ac:dyDescent="0.2">
      <c r="A10" s="71" t="s">
        <v>608</v>
      </c>
      <c r="B10" s="89" t="s">
        <v>609</v>
      </c>
      <c r="C10" s="71">
        <v>3</v>
      </c>
      <c r="D10" s="71">
        <v>1</v>
      </c>
      <c r="E10" s="71">
        <f>C10*D10</f>
        <v>3</v>
      </c>
      <c r="F10" s="71" t="s">
        <v>610</v>
      </c>
      <c r="G10" s="45" t="s">
        <v>687</v>
      </c>
      <c r="H10" s="71">
        <v>2</v>
      </c>
      <c r="I10" s="71">
        <v>1</v>
      </c>
      <c r="J10" s="71">
        <f>H10*I10</f>
        <v>2</v>
      </c>
      <c r="K10" s="69"/>
      <c r="L10" s="70"/>
      <c r="M10" s="71">
        <v>2</v>
      </c>
      <c r="N10" s="71">
        <v>1</v>
      </c>
      <c r="O10" s="71">
        <f>M10*N10</f>
        <v>2</v>
      </c>
      <c r="P10" s="74" t="s">
        <v>611</v>
      </c>
    </row>
    <row r="11" spans="1:16" s="75" customFormat="1" ht="48" customHeight="1" x14ac:dyDescent="0.2">
      <c r="D11" s="85" t="s">
        <v>59</v>
      </c>
      <c r="E11" s="71">
        <f>ROUND(SUM(E10:E10)/COUNT(C10:C10),2)</f>
        <v>3</v>
      </c>
      <c r="F11" s="71"/>
      <c r="G11" s="86"/>
      <c r="I11" s="85" t="s">
        <v>60</v>
      </c>
      <c r="J11" s="71">
        <f>ROUND(SUMIF(J10:J10,"&gt;0",J10:J10)/COUNT(J10:J10),2)</f>
        <v>2</v>
      </c>
      <c r="N11" s="85" t="s">
        <v>61</v>
      </c>
      <c r="O11" s="71">
        <f>ROUND(SUMIF(O10:O10,"&gt;0",O10:O10)/COUNT(O10:O10),2)</f>
        <v>2</v>
      </c>
    </row>
    <row r="12" spans="1:16" x14ac:dyDescent="0.2">
      <c r="A12" s="191">
        <v>45825</v>
      </c>
    </row>
  </sheetData>
  <mergeCells count="12">
    <mergeCell ref="M8:O8"/>
    <mergeCell ref="P8:P9"/>
    <mergeCell ref="C3:G3"/>
    <mergeCell ref="C4:D4"/>
    <mergeCell ref="E4:F4"/>
    <mergeCell ref="C5:D5"/>
    <mergeCell ref="E5:F5"/>
    <mergeCell ref="A8:B8"/>
    <mergeCell ref="C8:E8"/>
    <mergeCell ref="F8:G8"/>
    <mergeCell ref="H8:J8"/>
    <mergeCell ref="K8:L8"/>
  </mergeCells>
  <dataValidations count="1">
    <dataValidation type="list" allowBlank="1" showInputMessage="1" showErrorMessage="1" sqref="C10:D10" xr:uid="{E8DACCE3-3024-4FD5-A8E7-877D7A3F9264}">
      <formula1>positive</formula1>
    </dataValidation>
  </dataValidations>
  <pageMargins left="0.70866141732283472" right="0.70866141732283472" top="0.74803149606299213" bottom="0.74803149606299213" header="0.31496062992125984" footer="0.31496062992125984"/>
  <pageSetup paperSize="8" scale="4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39997558519241921"/>
    <pageSetUpPr fitToPage="1"/>
  </sheetPr>
  <dimension ref="A1:P14"/>
  <sheetViews>
    <sheetView tabSelected="1" topLeftCell="A11" zoomScale="90" zoomScaleNormal="90" zoomScaleSheetLayoutView="100" workbookViewId="0">
      <selection activeCell="K12" sqref="K12"/>
    </sheetView>
  </sheetViews>
  <sheetFormatPr baseColWidth="10" defaultColWidth="8.7109375" defaultRowHeight="12.75" x14ac:dyDescent="0.2"/>
  <cols>
    <col min="1" max="1" width="12.7109375" style="58" customWidth="1"/>
    <col min="2" max="2" width="64.7109375" style="58" customWidth="1"/>
    <col min="3" max="3" width="13.28515625" style="58" customWidth="1"/>
    <col min="4" max="4" width="15" style="58" customWidth="1"/>
    <col min="5" max="5" width="14.42578125" style="58" customWidth="1"/>
    <col min="6" max="6" width="12.7109375" style="58" customWidth="1"/>
    <col min="7" max="7" width="64.7109375" style="58" customWidth="1"/>
    <col min="8" max="10" width="14.7109375" style="58" customWidth="1"/>
    <col min="11" max="11" width="64.7109375" style="58" customWidth="1"/>
    <col min="12" max="15" width="14.7109375" style="58" customWidth="1"/>
    <col min="16" max="16" width="20.85546875" style="58" customWidth="1"/>
    <col min="17" max="17" width="12.7109375" style="58" customWidth="1"/>
    <col min="18" max="18" width="13.7109375" style="58" customWidth="1"/>
    <col min="19" max="19" width="41.28515625" style="58" customWidth="1"/>
    <col min="20" max="16384" width="8.7109375" style="58"/>
  </cols>
  <sheetData>
    <row r="1" spans="1:16" x14ac:dyDescent="0.2">
      <c r="A1" s="54"/>
      <c r="B1" s="54"/>
      <c r="C1" s="54"/>
      <c r="D1" s="54"/>
      <c r="E1" s="54"/>
      <c r="F1" s="54"/>
      <c r="G1" s="54"/>
      <c r="H1" s="54"/>
      <c r="I1" s="54"/>
      <c r="J1" s="54"/>
      <c r="K1" s="54"/>
      <c r="L1" s="54"/>
    </row>
    <row r="2" spans="1:16" x14ac:dyDescent="0.2">
      <c r="A2" s="54"/>
      <c r="B2" s="54"/>
      <c r="C2" s="54"/>
      <c r="D2" s="54"/>
      <c r="E2" s="54"/>
      <c r="F2" s="54"/>
      <c r="G2" s="54"/>
      <c r="H2" s="54"/>
      <c r="I2" s="54"/>
      <c r="J2" s="54"/>
      <c r="K2" s="54"/>
      <c r="L2" s="54"/>
    </row>
    <row r="3" spans="1:16" s="135" customFormat="1" ht="15" x14ac:dyDescent="0.2">
      <c r="C3" s="206" t="s">
        <v>1</v>
      </c>
      <c r="D3" s="207"/>
      <c r="E3" s="206"/>
      <c r="F3" s="206"/>
      <c r="G3" s="206"/>
      <c r="H3" s="136"/>
      <c r="I3" s="136"/>
      <c r="J3" s="137"/>
      <c r="K3" s="137"/>
    </row>
    <row r="4" spans="1:16" s="138" customFormat="1" ht="15.75" x14ac:dyDescent="0.25">
      <c r="B4" s="139"/>
      <c r="C4" s="222" t="s">
        <v>3</v>
      </c>
      <c r="D4" s="223"/>
      <c r="E4" s="222" t="s">
        <v>4</v>
      </c>
      <c r="F4" s="224"/>
      <c r="G4" s="55" t="s">
        <v>5</v>
      </c>
      <c r="H4" s="136"/>
      <c r="I4" s="136"/>
      <c r="J4" s="136"/>
      <c r="K4" s="136"/>
    </row>
    <row r="5" spans="1:16" s="140" customFormat="1" ht="54" customHeight="1" x14ac:dyDescent="0.2">
      <c r="B5" s="141"/>
      <c r="C5" s="225" t="str">
        <f>'1. Subvenciones (S)'!A10</f>
        <v>S.R4</v>
      </c>
      <c r="D5" s="226"/>
      <c r="E5" s="227" t="str">
        <f>'1. Subvenciones (S)'!B10</f>
        <v>Desviación del objeto de subvención y falsificación de los justificantes</v>
      </c>
      <c r="F5" s="228"/>
      <c r="G5" s="27" t="str">
        <f>'1. Subvenciones (S)'!C10</f>
        <v>No se ha justificado suficientemente que los fondos recibidos se hayan aplicado a los fines para los que la subvención o ayuda fue concedida, o ha existido una manipulación del soporte documental de justificación de los gastos</v>
      </c>
      <c r="H5" s="54"/>
      <c r="I5" s="54"/>
      <c r="J5" s="54"/>
      <c r="K5" s="54"/>
    </row>
    <row r="6" spans="1:16" x14ac:dyDescent="0.2">
      <c r="A6" s="54"/>
      <c r="B6" s="54"/>
      <c r="C6" s="54"/>
      <c r="D6" s="54"/>
      <c r="E6" s="54"/>
      <c r="F6" s="54"/>
      <c r="G6" s="54"/>
      <c r="H6" s="54"/>
      <c r="I6" s="54"/>
      <c r="J6" s="54"/>
      <c r="K6" s="54"/>
      <c r="L6" s="54"/>
    </row>
    <row r="7" spans="1:16" x14ac:dyDescent="0.2">
      <c r="A7" s="54"/>
      <c r="B7" s="54"/>
      <c r="C7" s="54"/>
      <c r="D7" s="54"/>
      <c r="E7" s="54"/>
      <c r="F7" s="54"/>
      <c r="G7" s="54"/>
      <c r="H7" s="54"/>
      <c r="I7" s="54"/>
      <c r="J7" s="54"/>
      <c r="K7" s="54"/>
      <c r="L7" s="54"/>
    </row>
    <row r="8" spans="1:16" ht="26.25" customHeight="1" x14ac:dyDescent="0.2">
      <c r="A8" s="215" t="s">
        <v>32</v>
      </c>
      <c r="B8" s="229"/>
      <c r="C8" s="198" t="s">
        <v>33</v>
      </c>
      <c r="D8" s="230"/>
      <c r="E8" s="231"/>
      <c r="F8" s="215" t="s">
        <v>34</v>
      </c>
      <c r="G8" s="219"/>
      <c r="H8" s="202" t="s">
        <v>35</v>
      </c>
      <c r="I8" s="202"/>
      <c r="J8" s="202"/>
      <c r="K8" s="203" t="s">
        <v>36</v>
      </c>
      <c r="L8" s="203"/>
      <c r="M8" s="202" t="s">
        <v>37</v>
      </c>
      <c r="N8" s="202"/>
      <c r="O8" s="202"/>
      <c r="P8" s="221" t="s">
        <v>73</v>
      </c>
    </row>
    <row r="9" spans="1:16" ht="24" x14ac:dyDescent="0.2">
      <c r="A9" s="59" t="s">
        <v>39</v>
      </c>
      <c r="B9" s="59" t="s">
        <v>40</v>
      </c>
      <c r="C9" s="142" t="s">
        <v>41</v>
      </c>
      <c r="D9" s="142" t="s">
        <v>42</v>
      </c>
      <c r="E9" s="142" t="s">
        <v>43</v>
      </c>
      <c r="F9" s="59" t="s">
        <v>44</v>
      </c>
      <c r="G9" s="68" t="s">
        <v>45</v>
      </c>
      <c r="H9" s="143" t="s">
        <v>46</v>
      </c>
      <c r="I9" s="143" t="s">
        <v>47</v>
      </c>
      <c r="J9" s="143" t="s">
        <v>48</v>
      </c>
      <c r="K9" s="56" t="s">
        <v>49</v>
      </c>
      <c r="L9" s="56" t="s">
        <v>50</v>
      </c>
      <c r="M9" s="143" t="s">
        <v>51</v>
      </c>
      <c r="N9" s="143" t="s">
        <v>52</v>
      </c>
      <c r="O9" s="143" t="s">
        <v>53</v>
      </c>
      <c r="P9" s="221"/>
    </row>
    <row r="10" spans="1:16" s="86" customFormat="1" ht="216" x14ac:dyDescent="0.2">
      <c r="A10" s="144" t="s">
        <v>74</v>
      </c>
      <c r="B10" s="88" t="s">
        <v>615</v>
      </c>
      <c r="C10" s="144">
        <v>3</v>
      </c>
      <c r="D10" s="144">
        <v>2</v>
      </c>
      <c r="E10" s="144">
        <f t="shared" ref="E10:E11" si="0">C10*D10</f>
        <v>6</v>
      </c>
      <c r="F10" s="144" t="s">
        <v>75</v>
      </c>
      <c r="G10" s="80" t="s">
        <v>616</v>
      </c>
      <c r="H10" s="144">
        <v>3</v>
      </c>
      <c r="I10" s="144">
        <v>1</v>
      </c>
      <c r="J10" s="145">
        <f t="shared" ref="J10:J11" si="1">H10*I10</f>
        <v>3</v>
      </c>
      <c r="K10" s="80"/>
      <c r="L10" s="146"/>
      <c r="M10" s="144">
        <v>3</v>
      </c>
      <c r="N10" s="144">
        <v>1</v>
      </c>
      <c r="O10" s="144">
        <f t="shared" ref="O10:O11" si="2">M10*N10</f>
        <v>3</v>
      </c>
      <c r="P10" s="147" t="s">
        <v>76</v>
      </c>
    </row>
    <row r="11" spans="1:16" s="86" customFormat="1" ht="409.5" customHeight="1" x14ac:dyDescent="0.2">
      <c r="A11" s="145" t="s">
        <v>77</v>
      </c>
      <c r="B11" s="148" t="s">
        <v>617</v>
      </c>
      <c r="C11" s="145">
        <v>3</v>
      </c>
      <c r="D11" s="145">
        <v>1</v>
      </c>
      <c r="E11" s="144">
        <f t="shared" si="0"/>
        <v>3</v>
      </c>
      <c r="F11" s="145" t="s">
        <v>78</v>
      </c>
      <c r="G11" s="78" t="s">
        <v>618</v>
      </c>
      <c r="H11" s="145">
        <v>3</v>
      </c>
      <c r="I11" s="145">
        <v>1</v>
      </c>
      <c r="J11" s="145">
        <f t="shared" si="1"/>
        <v>3</v>
      </c>
      <c r="K11" s="78"/>
      <c r="L11" s="149"/>
      <c r="M11" s="144">
        <v>3</v>
      </c>
      <c r="N11" s="144">
        <v>1</v>
      </c>
      <c r="O11" s="144">
        <f t="shared" si="2"/>
        <v>3</v>
      </c>
      <c r="P11" s="147" t="s">
        <v>76</v>
      </c>
    </row>
    <row r="12" spans="1:16" s="86" customFormat="1" ht="156.75" customHeight="1" x14ac:dyDescent="0.2">
      <c r="A12" s="150" t="s">
        <v>79</v>
      </c>
      <c r="B12" s="151" t="s">
        <v>80</v>
      </c>
      <c r="C12" s="150">
        <v>3</v>
      </c>
      <c r="D12" s="150">
        <v>1</v>
      </c>
      <c r="E12" s="144">
        <v>2</v>
      </c>
      <c r="F12" s="150" t="s">
        <v>81</v>
      </c>
      <c r="G12" s="84" t="s">
        <v>82</v>
      </c>
      <c r="H12" s="150">
        <v>3</v>
      </c>
      <c r="I12" s="150">
        <v>1</v>
      </c>
      <c r="J12" s="145">
        <v>3</v>
      </c>
      <c r="K12" s="152" t="s">
        <v>83</v>
      </c>
      <c r="L12" s="153"/>
      <c r="M12" s="145">
        <v>3</v>
      </c>
      <c r="N12" s="145">
        <v>1</v>
      </c>
      <c r="O12" s="145">
        <v>3</v>
      </c>
      <c r="P12" s="154" t="s">
        <v>84</v>
      </c>
    </row>
    <row r="13" spans="1:16" s="86" customFormat="1" ht="36" x14ac:dyDescent="0.2">
      <c r="D13" s="155" t="s">
        <v>59</v>
      </c>
      <c r="E13" s="145">
        <f>ROUND(SUM(E10:E11)/COUNT(C10:C11),2)</f>
        <v>4.5</v>
      </c>
      <c r="I13" s="155" t="s">
        <v>60</v>
      </c>
      <c r="J13" s="145">
        <f>ROUND(SUMIF(J10:J11,"&gt;0",J10:J11)/COUNT(J10:J11),2)</f>
        <v>3</v>
      </c>
      <c r="N13" s="155" t="s">
        <v>61</v>
      </c>
      <c r="O13" s="145">
        <f>ROUND(SUMIF(O10:O11,"&gt;0",O10:O11)/COUNT(O10:O11),2)</f>
        <v>3</v>
      </c>
    </row>
    <row r="14" spans="1:16" x14ac:dyDescent="0.2">
      <c r="A14" s="193">
        <v>45825</v>
      </c>
    </row>
  </sheetData>
  <mergeCells count="12">
    <mergeCell ref="A8:B8"/>
    <mergeCell ref="C8:E8"/>
    <mergeCell ref="F8:G8"/>
    <mergeCell ref="H8:J8"/>
    <mergeCell ref="K8:L8"/>
    <mergeCell ref="P8:P9"/>
    <mergeCell ref="M8:O8"/>
    <mergeCell ref="C3:G3"/>
    <mergeCell ref="C4:D4"/>
    <mergeCell ref="E4:F4"/>
    <mergeCell ref="C5:D5"/>
    <mergeCell ref="E5:F5"/>
  </mergeCells>
  <conditionalFormatting sqref="F10:F12">
    <cfRule type="cellIs" dxfId="95" priority="6" operator="between">
      <formula>11</formula>
      <formula>25</formula>
    </cfRule>
    <cfRule type="cellIs" dxfId="94" priority="7" operator="between">
      <formula>6</formula>
      <formula>10</formula>
    </cfRule>
    <cfRule type="cellIs" dxfId="93" priority="8" operator="between">
      <formula>0</formula>
      <formula>5</formula>
    </cfRule>
  </conditionalFormatting>
  <dataValidations count="1">
    <dataValidation type="list" allowBlank="1" showInputMessage="1" showErrorMessage="1" sqref="C10:D12" xr:uid="{00000000-0002-0000-0600-000001000000}">
      <formula1>positive</formula1>
    </dataValidation>
  </dataValidations>
  <pageMargins left="0.70866141732283472" right="0.70866141732283472" top="0.74803149606299213" bottom="0.74803149606299213" header="0.31496062992125984" footer="0.31496062992125984"/>
  <pageSetup paperSize="8" scale="4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653E5-4ED7-46DE-817A-B0A9DA2AF965}">
  <sheetPr>
    <tabColor theme="9" tint="0.39997558519241921"/>
    <pageSetUpPr fitToPage="1"/>
  </sheetPr>
  <dimension ref="A1:P12"/>
  <sheetViews>
    <sheetView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1"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32"/>
      <c r="C4" s="208" t="s">
        <v>3</v>
      </c>
      <c r="D4" s="209"/>
      <c r="E4" s="208" t="s">
        <v>4</v>
      </c>
      <c r="F4" s="212"/>
      <c r="G4" s="55" t="s">
        <v>5</v>
      </c>
      <c r="H4" s="12" t="s">
        <v>29</v>
      </c>
      <c r="I4" s="12" t="s">
        <v>30</v>
      </c>
      <c r="J4" s="7"/>
      <c r="K4" s="7"/>
    </row>
    <row r="5" spans="1:16" s="14" customFormat="1" ht="54" customHeight="1" x14ac:dyDescent="0.2">
      <c r="B5" s="33"/>
      <c r="C5" s="210" t="str">
        <f>'1. Subvenciones (S)'!A11</f>
        <v>S.R5</v>
      </c>
      <c r="D5" s="211"/>
      <c r="E5" s="213" t="s">
        <v>85</v>
      </c>
      <c r="F5" s="214"/>
      <c r="G5" s="27" t="s">
        <v>86</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01" t="s">
        <v>73</v>
      </c>
    </row>
    <row r="9" spans="1:16" ht="24" x14ac:dyDescent="0.2">
      <c r="A9" s="35" t="s">
        <v>39</v>
      </c>
      <c r="B9" s="35" t="s">
        <v>40</v>
      </c>
      <c r="C9" s="36" t="s">
        <v>41</v>
      </c>
      <c r="D9" s="36" t="s">
        <v>42</v>
      </c>
      <c r="E9" s="37" t="s">
        <v>43</v>
      </c>
      <c r="F9" s="35" t="s">
        <v>44</v>
      </c>
      <c r="G9" s="56" t="s">
        <v>45</v>
      </c>
      <c r="H9" s="36" t="s">
        <v>46</v>
      </c>
      <c r="I9" s="36" t="s">
        <v>47</v>
      </c>
      <c r="J9" s="36" t="s">
        <v>48</v>
      </c>
      <c r="K9" s="35" t="s">
        <v>49</v>
      </c>
      <c r="L9" s="35" t="s">
        <v>50</v>
      </c>
      <c r="M9" s="36" t="s">
        <v>51</v>
      </c>
      <c r="N9" s="36" t="s">
        <v>52</v>
      </c>
      <c r="O9" s="36" t="s">
        <v>53</v>
      </c>
      <c r="P9" s="201"/>
    </row>
    <row r="10" spans="1:16" s="75" customFormat="1" ht="147.6" customHeight="1" x14ac:dyDescent="0.2">
      <c r="A10" s="71" t="s">
        <v>87</v>
      </c>
      <c r="B10" s="87" t="s">
        <v>88</v>
      </c>
      <c r="C10" s="71">
        <v>3</v>
      </c>
      <c r="D10" s="71">
        <v>1</v>
      </c>
      <c r="E10" s="71">
        <f t="shared" ref="E10" si="0">C10*D10</f>
        <v>3</v>
      </c>
      <c r="F10" s="71" t="s">
        <v>89</v>
      </c>
      <c r="G10" s="78" t="s">
        <v>90</v>
      </c>
      <c r="H10" s="71">
        <v>2</v>
      </c>
      <c r="I10" s="71">
        <v>1</v>
      </c>
      <c r="J10" s="71">
        <f t="shared" ref="J10" si="1">H10*I10</f>
        <v>2</v>
      </c>
      <c r="K10" s="69"/>
      <c r="L10" s="70"/>
      <c r="M10" s="71">
        <v>2</v>
      </c>
      <c r="N10" s="71">
        <v>1</v>
      </c>
      <c r="O10" s="71">
        <f t="shared" ref="O10" si="2">M10*N10</f>
        <v>2</v>
      </c>
      <c r="P10" s="74" t="s">
        <v>91</v>
      </c>
    </row>
    <row r="11" spans="1:16" s="75" customFormat="1" ht="36" x14ac:dyDescent="0.2">
      <c r="D11" s="85" t="s">
        <v>59</v>
      </c>
      <c r="E11" s="71">
        <f>ROUND(SUM(E10:E10)/COUNT(C10:C10),2)</f>
        <v>3</v>
      </c>
      <c r="G11" s="86"/>
      <c r="I11" s="85" t="s">
        <v>60</v>
      </c>
      <c r="J11" s="71">
        <f>ROUND(SUMIF(J10:J10,"&gt;0",J10:J10)/COUNT(J10:J10),2)</f>
        <v>2</v>
      </c>
      <c r="N11" s="85" t="s">
        <v>61</v>
      </c>
      <c r="O11" s="71">
        <f>ROUND(SUMIF(O10:O10,"&gt;0",O10:O10)/COUNT(O10:O10),2)</f>
        <v>2</v>
      </c>
    </row>
    <row r="12" spans="1:16" x14ac:dyDescent="0.2">
      <c r="A12" s="193">
        <v>45825</v>
      </c>
    </row>
  </sheetData>
  <mergeCells count="12">
    <mergeCell ref="A8:B8"/>
    <mergeCell ref="C8:E8"/>
    <mergeCell ref="F8:G8"/>
    <mergeCell ref="H8:J8"/>
    <mergeCell ref="K8:L8"/>
    <mergeCell ref="P8:P9"/>
    <mergeCell ref="M8:O8"/>
    <mergeCell ref="C3:G3"/>
    <mergeCell ref="C4:D4"/>
    <mergeCell ref="E4:F4"/>
    <mergeCell ref="C5:D5"/>
    <mergeCell ref="E5:F5"/>
  </mergeCells>
  <conditionalFormatting sqref="F10">
    <cfRule type="cellIs" dxfId="92" priority="16" operator="between">
      <formula>11</formula>
      <formula>25</formula>
    </cfRule>
    <cfRule type="cellIs" dxfId="91" priority="17" operator="between">
      <formula>6</formula>
      <formula>10</formula>
    </cfRule>
    <cfRule type="cellIs" dxfId="90" priority="18" operator="between">
      <formula>0</formula>
      <formula>5</formula>
    </cfRule>
  </conditionalFormatting>
  <dataValidations count="1">
    <dataValidation type="list" allowBlank="1" showInputMessage="1" showErrorMessage="1" sqref="C10:D10" xr:uid="{34574971-DD10-4E0E-9DD3-F862CD327EBB}">
      <formula1>positive</formula1>
    </dataValidation>
  </dataValidations>
  <pageMargins left="0.70866141732283472" right="0.70866141732283472" top="0.74803149606299213" bottom="0.74803149606299213" header="0.31496062992125984" footer="0.31496062992125984"/>
  <pageSetup paperSize="8"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39997558519241921"/>
    <pageSetUpPr fitToPage="1"/>
  </sheetPr>
  <dimension ref="A1:P13"/>
  <sheetViews>
    <sheetView topLeftCell="A11"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71093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32"/>
      <c r="C4" s="208" t="s">
        <v>3</v>
      </c>
      <c r="D4" s="209"/>
      <c r="E4" s="208" t="s">
        <v>4</v>
      </c>
      <c r="F4" s="212"/>
      <c r="G4" s="55" t="s">
        <v>5</v>
      </c>
      <c r="H4" s="12" t="s">
        <v>29</v>
      </c>
      <c r="I4" s="12" t="s">
        <v>30</v>
      </c>
      <c r="J4" s="7"/>
      <c r="K4" s="7"/>
    </row>
    <row r="5" spans="1:16" s="14" customFormat="1" ht="54" customHeight="1" x14ac:dyDescent="0.2">
      <c r="B5" s="33"/>
      <c r="C5" s="210" t="str">
        <f>'1. Subvenciones (S)'!A12</f>
        <v>S.R6</v>
      </c>
      <c r="D5" s="211"/>
      <c r="E5" s="213" t="str">
        <f>'1. Subvenciones (S)'!B12</f>
        <v>Pérdida pista de auditoría</v>
      </c>
      <c r="F5" s="214"/>
      <c r="G5" s="27" t="str">
        <f>'1. Subvenciones (S)'!C12</f>
        <v>No se garantiza la conservación de toda la documentación y registros contables para disponer de una pista de auditoría adecuada</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01" t="s">
        <v>73</v>
      </c>
    </row>
    <row r="9" spans="1:16" ht="24" x14ac:dyDescent="0.2">
      <c r="A9" s="35" t="s">
        <v>39</v>
      </c>
      <c r="B9" s="35" t="s">
        <v>40</v>
      </c>
      <c r="C9" s="36" t="s">
        <v>41</v>
      </c>
      <c r="D9" s="36" t="s">
        <v>42</v>
      </c>
      <c r="E9" s="37" t="s">
        <v>43</v>
      </c>
      <c r="F9" s="35" t="s">
        <v>44</v>
      </c>
      <c r="G9" s="56" t="s">
        <v>45</v>
      </c>
      <c r="H9" s="36" t="s">
        <v>46</v>
      </c>
      <c r="I9" s="36" t="s">
        <v>47</v>
      </c>
      <c r="J9" s="36" t="s">
        <v>48</v>
      </c>
      <c r="K9" s="35" t="s">
        <v>49</v>
      </c>
      <c r="L9" s="35" t="s">
        <v>50</v>
      </c>
      <c r="M9" s="36" t="s">
        <v>51</v>
      </c>
      <c r="N9" s="36" t="s">
        <v>52</v>
      </c>
      <c r="O9" s="36" t="s">
        <v>53</v>
      </c>
      <c r="P9" s="201"/>
    </row>
    <row r="10" spans="1:16" s="75" customFormat="1" ht="99.95" customHeight="1" x14ac:dyDescent="0.2">
      <c r="A10" s="76" t="s">
        <v>92</v>
      </c>
      <c r="B10" s="88" t="s">
        <v>93</v>
      </c>
      <c r="C10" s="76">
        <v>3</v>
      </c>
      <c r="D10" s="76">
        <v>1</v>
      </c>
      <c r="E10" s="76">
        <f t="shared" ref="E10:E11" si="0">C10*D10</f>
        <v>3</v>
      </c>
      <c r="F10" s="76" t="s">
        <v>94</v>
      </c>
      <c r="G10" s="80" t="s">
        <v>95</v>
      </c>
      <c r="H10" s="76">
        <v>3</v>
      </c>
      <c r="I10" s="76">
        <v>1</v>
      </c>
      <c r="J10" s="76">
        <f t="shared" ref="J10:J11" si="1">H10*I10</f>
        <v>3</v>
      </c>
      <c r="K10" s="81"/>
      <c r="L10" s="77"/>
      <c r="M10" s="76">
        <v>3</v>
      </c>
      <c r="N10" s="76">
        <v>1</v>
      </c>
      <c r="O10" s="76">
        <f t="shared" ref="O10:O11" si="2">M10*N10</f>
        <v>3</v>
      </c>
      <c r="P10" s="82" t="s">
        <v>96</v>
      </c>
    </row>
    <row r="11" spans="1:16" s="75" customFormat="1" ht="182.45" customHeight="1" x14ac:dyDescent="0.2">
      <c r="A11" s="71" t="s">
        <v>97</v>
      </c>
      <c r="B11" s="79" t="s">
        <v>98</v>
      </c>
      <c r="C11" s="71">
        <v>1</v>
      </c>
      <c r="D11" s="71">
        <v>2</v>
      </c>
      <c r="E11" s="76">
        <f t="shared" si="0"/>
        <v>2</v>
      </c>
      <c r="F11" s="71" t="s">
        <v>99</v>
      </c>
      <c r="G11" s="78" t="s">
        <v>100</v>
      </c>
      <c r="H11" s="71">
        <v>1</v>
      </c>
      <c r="I11" s="71">
        <v>1</v>
      </c>
      <c r="J11" s="76">
        <f t="shared" si="1"/>
        <v>1</v>
      </c>
      <c r="K11" s="69"/>
      <c r="L11" s="70"/>
      <c r="M11" s="71">
        <v>1</v>
      </c>
      <c r="N11" s="71">
        <v>1</v>
      </c>
      <c r="O11" s="76">
        <f t="shared" si="2"/>
        <v>1</v>
      </c>
      <c r="P11" s="74" t="s">
        <v>101</v>
      </c>
    </row>
    <row r="12" spans="1:16" s="75" customFormat="1" ht="48" customHeight="1" x14ac:dyDescent="0.2">
      <c r="D12" s="85" t="s">
        <v>59</v>
      </c>
      <c r="E12" s="71">
        <f>ROUND(SUM(E10:E11)/COUNT(C10:C11),2)</f>
        <v>2.5</v>
      </c>
      <c r="G12" s="86"/>
      <c r="I12" s="85" t="s">
        <v>60</v>
      </c>
      <c r="J12" s="71">
        <f>ROUND(SUMIF(J10:J11,"&gt;0",J10:J11)/COUNT(J10:J11),2)</f>
        <v>2</v>
      </c>
      <c r="N12" s="85" t="s">
        <v>61</v>
      </c>
      <c r="O12" s="71">
        <f>ROUND(SUMIF(O10:O11,"&gt;0",O10:O11)/COUNT(O10:O11),2)</f>
        <v>2</v>
      </c>
    </row>
    <row r="13" spans="1:16" s="75" customFormat="1" x14ac:dyDescent="0.2">
      <c r="A13" s="193">
        <v>45825</v>
      </c>
      <c r="G13" s="86"/>
    </row>
  </sheetData>
  <mergeCells count="12">
    <mergeCell ref="A8:B8"/>
    <mergeCell ref="C8:E8"/>
    <mergeCell ref="F8:G8"/>
    <mergeCell ref="H8:J8"/>
    <mergeCell ref="K8:L8"/>
    <mergeCell ref="P8:P9"/>
    <mergeCell ref="M8:O8"/>
    <mergeCell ref="C3:G3"/>
    <mergeCell ref="C4:D4"/>
    <mergeCell ref="E4:F4"/>
    <mergeCell ref="C5:D5"/>
    <mergeCell ref="E5:F5"/>
  </mergeCells>
  <conditionalFormatting sqref="F10:F11">
    <cfRule type="cellIs" dxfId="89" priority="21" operator="between">
      <formula>11</formula>
      <formula>25</formula>
    </cfRule>
    <cfRule type="cellIs" dxfId="88" priority="22" operator="between">
      <formula>6</formula>
      <formula>10</formula>
    </cfRule>
    <cfRule type="cellIs" dxfId="87" priority="23" operator="between">
      <formula>0</formula>
      <formula>5</formula>
    </cfRule>
  </conditionalFormatting>
  <dataValidations count="1">
    <dataValidation type="list" allowBlank="1" showInputMessage="1" showErrorMessage="1" sqref="C10:D11" xr:uid="{00000000-0002-0000-0A00-000001000000}">
      <formula1>positive</formula1>
    </dataValidation>
  </dataValidations>
  <pageMargins left="0.70866141732283472" right="0.70866141732283472" top="0.74803149606299213" bottom="0.74803149606299213" header="0.31496062992125984" footer="0.31496062992125984"/>
  <pageSetup paperSize="8"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39997558519241921"/>
    <pageSetUpPr fitToPage="1"/>
  </sheetPr>
  <dimension ref="A2:F64"/>
  <sheetViews>
    <sheetView zoomScaleNormal="100" zoomScalePageLayoutView="125" workbookViewId="0">
      <selection activeCell="C6" sqref="C6"/>
    </sheetView>
  </sheetViews>
  <sheetFormatPr baseColWidth="10" defaultColWidth="8.7109375" defaultRowHeight="12" x14ac:dyDescent="0.2"/>
  <cols>
    <col min="1" max="1" width="11.28515625" style="16" customWidth="1"/>
    <col min="2" max="2" width="36.85546875" style="2" customWidth="1"/>
    <col min="3" max="3" width="60.42578125" style="2" customWidth="1"/>
    <col min="4" max="4" width="13" style="3" customWidth="1"/>
    <col min="5" max="5" width="14.42578125" style="3" customWidth="1"/>
    <col min="6" max="6" width="17.7109375" style="3" customWidth="1"/>
    <col min="7" max="16384" width="8.7109375" style="3"/>
  </cols>
  <sheetData>
    <row r="2" spans="1:5" ht="15.75" x14ac:dyDescent="0.2">
      <c r="A2" s="43" t="s">
        <v>696</v>
      </c>
    </row>
    <row r="4" spans="1:5" s="5" customFormat="1" ht="38.25" customHeight="1" x14ac:dyDescent="0.2">
      <c r="A4" s="198" t="s">
        <v>1</v>
      </c>
      <c r="B4" s="199"/>
      <c r="C4" s="199"/>
      <c r="D4" s="198" t="s">
        <v>2</v>
      </c>
      <c r="E4" s="200"/>
    </row>
    <row r="5" spans="1:5" s="7" customFormat="1" ht="36" x14ac:dyDescent="0.2">
      <c r="A5" s="39" t="s">
        <v>3</v>
      </c>
      <c r="B5" s="36" t="s">
        <v>4</v>
      </c>
      <c r="C5" s="36" t="s">
        <v>5</v>
      </c>
      <c r="D5" s="36" t="s">
        <v>6</v>
      </c>
      <c r="E5" s="36" t="s">
        <v>7</v>
      </c>
    </row>
    <row r="6" spans="1:5" ht="54.75" customHeight="1" x14ac:dyDescent="0.2">
      <c r="A6" s="18" t="s">
        <v>102</v>
      </c>
      <c r="B6" s="28" t="s">
        <v>103</v>
      </c>
      <c r="C6" s="101" t="s">
        <v>104</v>
      </c>
      <c r="D6" s="15">
        <v>2.86</v>
      </c>
      <c r="E6" s="15">
        <v>1.67</v>
      </c>
    </row>
    <row r="7" spans="1:5" ht="62.45" customHeight="1" x14ac:dyDescent="0.2">
      <c r="A7" s="18" t="s">
        <v>105</v>
      </c>
      <c r="B7" s="28" t="s">
        <v>106</v>
      </c>
      <c r="C7" s="101" t="s">
        <v>107</v>
      </c>
      <c r="D7" s="15">
        <v>2.33</v>
      </c>
      <c r="E7" s="15">
        <v>1.67</v>
      </c>
    </row>
    <row r="8" spans="1:5" ht="66" customHeight="1" x14ac:dyDescent="0.2">
      <c r="A8" s="18" t="s">
        <v>108</v>
      </c>
      <c r="B8" s="28" t="s">
        <v>109</v>
      </c>
      <c r="C8" s="101" t="s">
        <v>110</v>
      </c>
      <c r="D8" s="15">
        <v>1.57</v>
      </c>
      <c r="E8" s="15">
        <v>1.43</v>
      </c>
    </row>
    <row r="9" spans="1:5" ht="43.5" customHeight="1" x14ac:dyDescent="0.2">
      <c r="A9" s="18" t="s">
        <v>111</v>
      </c>
      <c r="B9" s="28" t="s">
        <v>112</v>
      </c>
      <c r="C9" s="101" t="s">
        <v>113</v>
      </c>
      <c r="D9" s="15">
        <v>1.88</v>
      </c>
      <c r="E9" s="15">
        <v>1.25</v>
      </c>
    </row>
    <row r="10" spans="1:5" ht="63" customHeight="1" x14ac:dyDescent="0.2">
      <c r="A10" s="18" t="s">
        <v>114</v>
      </c>
      <c r="B10" s="28" t="s">
        <v>115</v>
      </c>
      <c r="C10" s="101" t="s">
        <v>116</v>
      </c>
      <c r="D10" s="15">
        <v>3</v>
      </c>
      <c r="E10" s="15">
        <v>2</v>
      </c>
    </row>
    <row r="11" spans="1:5" ht="43.5" customHeight="1" x14ac:dyDescent="0.2">
      <c r="A11" s="18" t="s">
        <v>117</v>
      </c>
      <c r="B11" s="19" t="s">
        <v>118</v>
      </c>
      <c r="C11" s="101" t="s">
        <v>119</v>
      </c>
      <c r="D11" s="15">
        <v>3.67</v>
      </c>
      <c r="E11" s="15">
        <v>2.67</v>
      </c>
    </row>
    <row r="12" spans="1:5" ht="43.5" customHeight="1" x14ac:dyDescent="0.2">
      <c r="A12" s="18" t="s">
        <v>120</v>
      </c>
      <c r="B12" s="28" t="s">
        <v>121</v>
      </c>
      <c r="C12" s="102" t="s">
        <v>122</v>
      </c>
      <c r="D12" s="15">
        <v>1.75</v>
      </c>
      <c r="E12" s="15">
        <v>1.75</v>
      </c>
    </row>
    <row r="13" spans="1:5" ht="38.25" customHeight="1" x14ac:dyDescent="0.2">
      <c r="A13" s="18" t="s">
        <v>123</v>
      </c>
      <c r="B13" s="19" t="s">
        <v>124</v>
      </c>
      <c r="C13" s="103" t="s">
        <v>125</v>
      </c>
      <c r="D13" s="15">
        <v>4</v>
      </c>
      <c r="E13" s="15">
        <v>2</v>
      </c>
    </row>
    <row r="14" spans="1:5" ht="39.75" customHeight="1" x14ac:dyDescent="0.2">
      <c r="A14" s="18" t="s">
        <v>126</v>
      </c>
      <c r="B14" s="44" t="s">
        <v>127</v>
      </c>
      <c r="C14" s="101" t="s">
        <v>128</v>
      </c>
      <c r="D14" s="15">
        <v>2</v>
      </c>
      <c r="E14" s="15">
        <v>2</v>
      </c>
    </row>
    <row r="15" spans="1:5" ht="43.5" customHeight="1" x14ac:dyDescent="0.2">
      <c r="A15" s="18" t="s">
        <v>129</v>
      </c>
      <c r="B15" s="19" t="s">
        <v>130</v>
      </c>
      <c r="C15" s="104" t="s">
        <v>131</v>
      </c>
      <c r="D15" s="15">
        <v>1</v>
      </c>
      <c r="E15" s="15">
        <v>1</v>
      </c>
    </row>
    <row r="16" spans="1:5" s="17" customFormat="1" ht="39" customHeight="1" x14ac:dyDescent="0.2">
      <c r="A16" s="40" t="s">
        <v>132</v>
      </c>
      <c r="B16" s="20" t="s">
        <v>133</v>
      </c>
      <c r="C16" s="103" t="s">
        <v>25</v>
      </c>
      <c r="D16" s="15">
        <v>1.67</v>
      </c>
      <c r="E16" s="15">
        <v>1.67</v>
      </c>
    </row>
    <row r="17" spans="1:6" ht="40.5" customHeight="1" x14ac:dyDescent="0.2">
      <c r="D17" s="15">
        <f>ROUND(SUM(D6:D16)/COUNT(D6:D16),2)</f>
        <v>2.34</v>
      </c>
      <c r="E17" s="15">
        <f>ROUND(SUM(E6:E16)/COUNT(E6:E16),2)</f>
        <v>1.74</v>
      </c>
      <c r="F17" s="105" t="s">
        <v>134</v>
      </c>
    </row>
    <row r="18" spans="1:6" ht="12.75" x14ac:dyDescent="0.2">
      <c r="A18" s="193">
        <v>45825</v>
      </c>
    </row>
    <row r="27" spans="1:6" hidden="1" x14ac:dyDescent="0.2"/>
    <row r="28" spans="1:6" hidden="1" x14ac:dyDescent="0.2"/>
    <row r="43" ht="15.75" hidden="1" customHeight="1" x14ac:dyDescent="0.2"/>
    <row r="44" ht="15.75" hidden="1" customHeight="1" x14ac:dyDescent="0.2"/>
    <row r="45" ht="15.75" hidden="1" customHeight="1" x14ac:dyDescent="0.2"/>
    <row r="46" ht="15.75" hidden="1" customHeight="1" x14ac:dyDescent="0.2"/>
    <row r="47" ht="15.75" hidden="1" customHeight="1" x14ac:dyDescent="0.2"/>
    <row r="48" ht="15.75" hidden="1" customHeight="1" x14ac:dyDescent="0.2"/>
    <row r="49" ht="15.75" hidden="1" customHeight="1" x14ac:dyDescent="0.2"/>
    <row r="50" ht="15.75" hidden="1" customHeight="1" x14ac:dyDescent="0.2"/>
    <row r="51" ht="15.75" hidden="1" customHeight="1" x14ac:dyDescent="0.2"/>
    <row r="52" ht="15.75" hidden="1" customHeight="1" x14ac:dyDescent="0.2"/>
    <row r="53" ht="15.75" hidden="1" customHeight="1" x14ac:dyDescent="0.2"/>
    <row r="54" ht="15.75" hidden="1" customHeight="1" x14ac:dyDescent="0.2"/>
    <row r="55" ht="15.75" hidden="1" customHeight="1" x14ac:dyDescent="0.2"/>
    <row r="56" ht="15.75" hidden="1" customHeight="1" x14ac:dyDescent="0.2"/>
    <row r="57" ht="15.75" hidden="1" customHeight="1" x14ac:dyDescent="0.2"/>
    <row r="58" ht="15.75" hidden="1" customHeight="1" x14ac:dyDescent="0.2"/>
    <row r="59" ht="15.75" hidden="1" customHeight="1" x14ac:dyDescent="0.2"/>
    <row r="60" ht="15.75" hidden="1" customHeight="1" x14ac:dyDescent="0.2"/>
    <row r="61" ht="15.75" hidden="1" customHeight="1" x14ac:dyDescent="0.2"/>
    <row r="62" ht="15.75" hidden="1" customHeight="1" x14ac:dyDescent="0.2"/>
    <row r="63" ht="15.75" hidden="1" customHeight="1" x14ac:dyDescent="0.2"/>
    <row r="64" ht="15.75" hidden="1" customHeight="1" x14ac:dyDescent="0.2"/>
  </sheetData>
  <mergeCells count="2">
    <mergeCell ref="A4:C4"/>
    <mergeCell ref="D4:E4"/>
  </mergeCells>
  <pageMargins left="0.70866141732283472" right="0.70866141732283472" top="0.74803149606299213" bottom="0.74803149606299213" header="0.31496062992125984" footer="0.31496062992125984"/>
  <pageSetup paperSize="8" fitToHeight="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662F4-CB71-4745-866C-7C656BF4290E}">
  <sheetPr>
    <tabColor theme="5" tint="0.39997558519241921"/>
    <pageSetUpPr fitToPage="1"/>
  </sheetPr>
  <dimension ref="A1:P20"/>
  <sheetViews>
    <sheetView topLeftCell="A18" zoomScaleNormal="100" zoomScaleSheetLayoutView="100" workbookViewId="0">
      <selection activeCell="C6" sqref="C6"/>
    </sheetView>
  </sheetViews>
  <sheetFormatPr baseColWidth="10" defaultColWidth="8.7109375" defaultRowHeight="12.75" x14ac:dyDescent="0.2"/>
  <cols>
    <col min="1" max="1" width="12.7109375" style="4" customWidth="1"/>
    <col min="2" max="2" width="64.7109375" style="4" customWidth="1"/>
    <col min="3" max="3" width="13.28515625" style="4" customWidth="1"/>
    <col min="4" max="4" width="15" style="4" customWidth="1"/>
    <col min="5" max="5" width="14.42578125" style="4" customWidth="1"/>
    <col min="6" max="6" width="12.7109375" style="4" customWidth="1"/>
    <col min="7" max="7" width="64.7109375" style="58" customWidth="1"/>
    <col min="8" max="10" width="14.7109375" style="4" customWidth="1"/>
    <col min="11" max="11" width="64.7109375" style="4" customWidth="1"/>
    <col min="12" max="15" width="14.7109375" style="4" customWidth="1"/>
    <col min="16" max="16" width="20.7109375" style="4" customWidth="1"/>
    <col min="17" max="17" width="12.7109375" style="4" customWidth="1"/>
    <col min="18" max="18" width="13.7109375" style="4" customWidth="1"/>
    <col min="19" max="19" width="41.28515625" style="4" customWidth="1"/>
    <col min="20" max="16384" width="8.7109375" style="4"/>
  </cols>
  <sheetData>
    <row r="1" spans="1:16" x14ac:dyDescent="0.2">
      <c r="A1" s="3"/>
      <c r="B1" s="3"/>
      <c r="C1" s="3"/>
      <c r="D1" s="3"/>
      <c r="E1" s="3"/>
      <c r="F1" s="3"/>
      <c r="G1" s="54"/>
      <c r="H1" s="3"/>
      <c r="I1" s="3"/>
      <c r="J1" s="3"/>
      <c r="K1" s="3"/>
      <c r="L1" s="3"/>
    </row>
    <row r="2" spans="1:16" x14ac:dyDescent="0.2">
      <c r="A2" s="3"/>
      <c r="B2" s="3"/>
      <c r="C2" s="3"/>
      <c r="D2" s="3"/>
      <c r="E2" s="3"/>
      <c r="F2" s="3"/>
      <c r="G2" s="54"/>
      <c r="H2" s="3"/>
      <c r="I2" s="3"/>
      <c r="J2" s="3"/>
      <c r="K2" s="3"/>
      <c r="L2" s="3"/>
    </row>
    <row r="3" spans="1:16" s="6" customFormat="1" ht="15" x14ac:dyDescent="0.2">
      <c r="C3" s="206" t="s">
        <v>1</v>
      </c>
      <c r="D3" s="207"/>
      <c r="E3" s="206"/>
      <c r="F3" s="206"/>
      <c r="G3" s="206"/>
      <c r="H3" s="12" t="s">
        <v>27</v>
      </c>
      <c r="I3" s="12" t="s">
        <v>28</v>
      </c>
      <c r="J3" s="5"/>
      <c r="K3" s="5"/>
    </row>
    <row r="4" spans="1:16" s="8" customFormat="1" ht="15.75" x14ac:dyDescent="0.25">
      <c r="B4" s="46"/>
      <c r="C4" s="208" t="s">
        <v>3</v>
      </c>
      <c r="D4" s="209"/>
      <c r="E4" s="208" t="s">
        <v>4</v>
      </c>
      <c r="F4" s="212"/>
      <c r="G4" s="55" t="s">
        <v>5</v>
      </c>
      <c r="H4" s="12" t="s">
        <v>29</v>
      </c>
      <c r="I4" s="12" t="s">
        <v>30</v>
      </c>
      <c r="J4" s="7"/>
      <c r="K4" s="7"/>
    </row>
    <row r="5" spans="1:16" s="14" customFormat="1" ht="54" customHeight="1" x14ac:dyDescent="0.2">
      <c r="B5" s="33"/>
      <c r="C5" s="232" t="str">
        <f>'[4]2. Contratación (C)'!A6</f>
        <v>C.R1</v>
      </c>
      <c r="D5" s="233"/>
      <c r="E5" s="234" t="str">
        <f>'[4]2. Contratación (C)'!B6</f>
        <v xml:space="preserve">Limitación de la concurrencia </v>
      </c>
      <c r="F5" s="235"/>
      <c r="G5" s="27" t="str">
        <f>'[4]2. Contratación (C)'!C6</f>
        <v>Manipulación del procedimiento de preparación y/o adjudicación, limitándose el acceso a la contratación pública en condiciones de igualdad y no discriminación a todos los licitadores.</v>
      </c>
      <c r="H5" s="3"/>
      <c r="I5" s="13" t="s">
        <v>31</v>
      </c>
      <c r="J5" s="3"/>
      <c r="K5" s="3"/>
    </row>
    <row r="6" spans="1:16" x14ac:dyDescent="0.2">
      <c r="A6" s="3"/>
      <c r="B6" s="3"/>
      <c r="C6" s="3"/>
      <c r="D6" s="3"/>
      <c r="E6" s="3"/>
      <c r="F6" s="3"/>
      <c r="G6" s="54"/>
      <c r="H6" s="3"/>
      <c r="I6" s="3"/>
      <c r="J6" s="3"/>
      <c r="K6" s="3"/>
      <c r="L6" s="3"/>
    </row>
    <row r="7" spans="1:16" x14ac:dyDescent="0.2">
      <c r="A7" s="3"/>
      <c r="B7" s="3"/>
      <c r="C7" s="3"/>
      <c r="D7" s="3"/>
      <c r="E7" s="3"/>
      <c r="F7" s="3"/>
      <c r="G7" s="54"/>
      <c r="H7" s="3"/>
      <c r="I7" s="3"/>
      <c r="J7" s="3"/>
      <c r="K7" s="3"/>
      <c r="L7" s="3"/>
    </row>
    <row r="8" spans="1:16" ht="26.25" customHeight="1" x14ac:dyDescent="0.2">
      <c r="A8" s="215" t="s">
        <v>32</v>
      </c>
      <c r="B8" s="216"/>
      <c r="C8" s="198" t="s">
        <v>33</v>
      </c>
      <c r="D8" s="217"/>
      <c r="E8" s="218"/>
      <c r="F8" s="215" t="s">
        <v>34</v>
      </c>
      <c r="G8" s="219"/>
      <c r="H8" s="198" t="s">
        <v>35</v>
      </c>
      <c r="I8" s="199"/>
      <c r="J8" s="200"/>
      <c r="K8" s="215" t="s">
        <v>36</v>
      </c>
      <c r="L8" s="219"/>
      <c r="M8" s="198" t="s">
        <v>37</v>
      </c>
      <c r="N8" s="199"/>
      <c r="O8" s="200"/>
      <c r="P8" s="201" t="s">
        <v>38</v>
      </c>
    </row>
    <row r="9" spans="1:16" ht="24" x14ac:dyDescent="0.2">
      <c r="A9" s="35" t="s">
        <v>39</v>
      </c>
      <c r="B9" s="35" t="s">
        <v>40</v>
      </c>
      <c r="C9" s="36" t="s">
        <v>41</v>
      </c>
      <c r="D9" s="36" t="s">
        <v>42</v>
      </c>
      <c r="E9" s="37" t="s">
        <v>43</v>
      </c>
      <c r="F9" s="35" t="s">
        <v>44</v>
      </c>
      <c r="G9" s="56" t="s">
        <v>45</v>
      </c>
      <c r="H9" s="36" t="s">
        <v>46</v>
      </c>
      <c r="I9" s="36" t="s">
        <v>47</v>
      </c>
      <c r="J9" s="36" t="s">
        <v>48</v>
      </c>
      <c r="K9" s="35" t="s">
        <v>49</v>
      </c>
      <c r="L9" s="35" t="s">
        <v>50</v>
      </c>
      <c r="M9" s="36" t="s">
        <v>51</v>
      </c>
      <c r="N9" s="36" t="s">
        <v>52</v>
      </c>
      <c r="O9" s="36" t="s">
        <v>53</v>
      </c>
      <c r="P9" s="201"/>
    </row>
    <row r="10" spans="1:16" s="75" customFormat="1" ht="171" customHeight="1" x14ac:dyDescent="0.2">
      <c r="A10" s="71" t="s">
        <v>135</v>
      </c>
      <c r="B10" s="31" t="s">
        <v>136</v>
      </c>
      <c r="C10" s="76">
        <v>2</v>
      </c>
      <c r="D10" s="76">
        <v>2</v>
      </c>
      <c r="E10" s="76">
        <f>C10*D10</f>
        <v>4</v>
      </c>
      <c r="F10" s="71" t="s">
        <v>137</v>
      </c>
      <c r="G10" s="45" t="s">
        <v>138</v>
      </c>
      <c r="H10" s="71">
        <v>2</v>
      </c>
      <c r="I10" s="71">
        <v>1</v>
      </c>
      <c r="J10" s="71">
        <f>H10*I10</f>
        <v>2</v>
      </c>
      <c r="K10" s="69" t="s">
        <v>619</v>
      </c>
      <c r="L10" s="149" t="s">
        <v>139</v>
      </c>
      <c r="M10" s="145">
        <v>2</v>
      </c>
      <c r="N10" s="145">
        <v>1</v>
      </c>
      <c r="O10" s="145">
        <f>M10*N10</f>
        <v>2</v>
      </c>
      <c r="P10" s="157" t="s">
        <v>620</v>
      </c>
    </row>
    <row r="11" spans="1:16" s="75" customFormat="1" ht="125.45" customHeight="1" x14ac:dyDescent="0.2">
      <c r="A11" s="71" t="s">
        <v>140</v>
      </c>
      <c r="B11" s="30" t="s">
        <v>141</v>
      </c>
      <c r="C11" s="76">
        <v>1</v>
      </c>
      <c r="D11" s="76">
        <v>1</v>
      </c>
      <c r="E11" s="76">
        <f t="shared" ref="E11:E18" si="0">C11*D11</f>
        <v>1</v>
      </c>
      <c r="F11" s="71" t="s">
        <v>142</v>
      </c>
      <c r="G11" s="45" t="s">
        <v>143</v>
      </c>
      <c r="H11" s="71">
        <v>1</v>
      </c>
      <c r="I11" s="71">
        <v>1</v>
      </c>
      <c r="J11" s="71">
        <f t="shared" ref="J11:J18" si="1">H11*I11</f>
        <v>1</v>
      </c>
      <c r="K11" s="69" t="s">
        <v>619</v>
      </c>
      <c r="L11" s="149" t="s">
        <v>139</v>
      </c>
      <c r="M11" s="71">
        <v>1</v>
      </c>
      <c r="N11" s="71">
        <v>1</v>
      </c>
      <c r="O11" s="71">
        <f t="shared" ref="O11:O18" si="2">M11*N11</f>
        <v>1</v>
      </c>
      <c r="P11" s="157" t="s">
        <v>620</v>
      </c>
    </row>
    <row r="12" spans="1:16" s="75" customFormat="1" ht="125.45" customHeight="1" x14ac:dyDescent="0.2">
      <c r="A12" s="71" t="s">
        <v>144</v>
      </c>
      <c r="B12" s="30" t="s">
        <v>145</v>
      </c>
      <c r="C12" s="76">
        <v>1</v>
      </c>
      <c r="D12" s="76">
        <v>1</v>
      </c>
      <c r="E12" s="76">
        <f t="shared" si="0"/>
        <v>1</v>
      </c>
      <c r="F12" s="71" t="s">
        <v>146</v>
      </c>
      <c r="G12" s="45" t="s">
        <v>147</v>
      </c>
      <c r="H12" s="71">
        <v>1</v>
      </c>
      <c r="I12" s="71">
        <v>1</v>
      </c>
      <c r="J12" s="71">
        <f t="shared" si="1"/>
        <v>1</v>
      </c>
      <c r="K12" s="78" t="s">
        <v>619</v>
      </c>
      <c r="L12" s="149" t="s">
        <v>139</v>
      </c>
      <c r="M12" s="71">
        <v>1</v>
      </c>
      <c r="N12" s="71">
        <v>1</v>
      </c>
      <c r="O12" s="71">
        <f t="shared" si="2"/>
        <v>1</v>
      </c>
      <c r="P12" s="157" t="s">
        <v>620</v>
      </c>
    </row>
    <row r="13" spans="1:16" s="75" customFormat="1" ht="100.5" customHeight="1" x14ac:dyDescent="0.2">
      <c r="A13" s="71" t="s">
        <v>148</v>
      </c>
      <c r="B13" s="24" t="s">
        <v>149</v>
      </c>
      <c r="C13" s="76">
        <v>2</v>
      </c>
      <c r="D13" s="76">
        <v>1</v>
      </c>
      <c r="E13" s="76">
        <f t="shared" si="0"/>
        <v>2</v>
      </c>
      <c r="F13" s="71" t="s">
        <v>150</v>
      </c>
      <c r="G13" s="57" t="s">
        <v>151</v>
      </c>
      <c r="H13" s="71">
        <v>2</v>
      </c>
      <c r="I13" s="71">
        <v>1</v>
      </c>
      <c r="J13" s="71">
        <f t="shared" si="1"/>
        <v>2</v>
      </c>
      <c r="K13" s="69"/>
      <c r="L13" s="70"/>
      <c r="M13" s="71">
        <v>2</v>
      </c>
      <c r="N13" s="71">
        <v>1</v>
      </c>
      <c r="O13" s="71">
        <f t="shared" si="2"/>
        <v>2</v>
      </c>
      <c r="P13" s="95" t="s">
        <v>152</v>
      </c>
    </row>
    <row r="14" spans="1:16" s="75" customFormat="1" ht="180.75" customHeight="1" x14ac:dyDescent="0.2">
      <c r="A14" s="71" t="s">
        <v>153</v>
      </c>
      <c r="B14" s="23" t="s">
        <v>154</v>
      </c>
      <c r="C14" s="76">
        <v>2</v>
      </c>
      <c r="D14" s="76">
        <v>1</v>
      </c>
      <c r="E14" s="76">
        <f t="shared" si="0"/>
        <v>2</v>
      </c>
      <c r="F14" s="71" t="s">
        <v>155</v>
      </c>
      <c r="G14" s="45" t="s">
        <v>156</v>
      </c>
      <c r="H14" s="71">
        <v>2</v>
      </c>
      <c r="I14" s="71">
        <v>1</v>
      </c>
      <c r="J14" s="71">
        <f t="shared" si="1"/>
        <v>2</v>
      </c>
      <c r="K14" s="78" t="s">
        <v>157</v>
      </c>
      <c r="L14" s="149" t="s">
        <v>158</v>
      </c>
      <c r="M14" s="71">
        <v>2</v>
      </c>
      <c r="N14" s="71">
        <v>1</v>
      </c>
      <c r="O14" s="71">
        <f t="shared" si="2"/>
        <v>2</v>
      </c>
      <c r="P14" s="95" t="s">
        <v>159</v>
      </c>
    </row>
    <row r="15" spans="1:16" s="75" customFormat="1" ht="69.95" customHeight="1" x14ac:dyDescent="0.2">
      <c r="A15" s="76" t="s">
        <v>160</v>
      </c>
      <c r="B15" s="22" t="s">
        <v>161</v>
      </c>
      <c r="C15" s="76">
        <v>3</v>
      </c>
      <c r="D15" s="76">
        <v>2</v>
      </c>
      <c r="E15" s="76">
        <f t="shared" si="0"/>
        <v>6</v>
      </c>
      <c r="F15" s="76" t="s">
        <v>162</v>
      </c>
      <c r="G15" s="57" t="s">
        <v>163</v>
      </c>
      <c r="H15" s="76">
        <v>3</v>
      </c>
      <c r="I15" s="76">
        <v>1</v>
      </c>
      <c r="J15" s="76">
        <f t="shared" si="1"/>
        <v>3</v>
      </c>
      <c r="K15" s="81"/>
      <c r="L15" s="77"/>
      <c r="M15" s="76">
        <v>3</v>
      </c>
      <c r="N15" s="76">
        <v>1</v>
      </c>
      <c r="O15" s="76">
        <f t="shared" si="2"/>
        <v>3</v>
      </c>
      <c r="P15" s="132" t="s">
        <v>164</v>
      </c>
    </row>
    <row r="16" spans="1:16" s="86" customFormat="1" ht="69.95" customHeight="1" x14ac:dyDescent="0.2">
      <c r="A16" s="145" t="s">
        <v>165</v>
      </c>
      <c r="B16" s="45" t="s">
        <v>166</v>
      </c>
      <c r="C16" s="145">
        <v>1</v>
      </c>
      <c r="D16" s="145">
        <v>2</v>
      </c>
      <c r="E16" s="145">
        <v>2</v>
      </c>
      <c r="F16" s="144" t="s">
        <v>167</v>
      </c>
      <c r="G16" s="45"/>
      <c r="H16" s="145">
        <v>1</v>
      </c>
      <c r="I16" s="145">
        <v>2</v>
      </c>
      <c r="J16" s="145">
        <f t="shared" si="1"/>
        <v>2</v>
      </c>
      <c r="K16" s="78" t="s">
        <v>168</v>
      </c>
      <c r="L16" s="149" t="s">
        <v>169</v>
      </c>
      <c r="M16" s="145">
        <v>1</v>
      </c>
      <c r="N16" s="145">
        <v>1</v>
      </c>
      <c r="O16" s="145">
        <v>1</v>
      </c>
      <c r="P16" s="156" t="s">
        <v>170</v>
      </c>
    </row>
    <row r="17" spans="1:16" s="86" customFormat="1" ht="69.95" customHeight="1" x14ac:dyDescent="0.2">
      <c r="A17" s="145" t="s">
        <v>171</v>
      </c>
      <c r="B17" s="45" t="s">
        <v>172</v>
      </c>
      <c r="C17" s="145">
        <v>1</v>
      </c>
      <c r="D17" s="145">
        <v>2</v>
      </c>
      <c r="E17" s="144">
        <v>2</v>
      </c>
      <c r="F17" s="144" t="s">
        <v>173</v>
      </c>
      <c r="G17" s="45"/>
      <c r="H17" s="145">
        <v>1</v>
      </c>
      <c r="I17" s="145">
        <v>2</v>
      </c>
      <c r="J17" s="145">
        <f t="shared" si="1"/>
        <v>2</v>
      </c>
      <c r="K17" s="78" t="s">
        <v>174</v>
      </c>
      <c r="L17" s="149" t="s">
        <v>169</v>
      </c>
      <c r="M17" s="145">
        <v>1</v>
      </c>
      <c r="N17" s="145">
        <v>1</v>
      </c>
      <c r="O17" s="145">
        <v>1</v>
      </c>
      <c r="P17" s="156" t="s">
        <v>170</v>
      </c>
    </row>
    <row r="18" spans="1:16" s="75" customFormat="1" ht="142.5" customHeight="1" x14ac:dyDescent="0.2">
      <c r="A18" s="71" t="s">
        <v>175</v>
      </c>
      <c r="B18" s="21" t="s">
        <v>176</v>
      </c>
      <c r="C18" s="71">
        <v>2</v>
      </c>
      <c r="D18" s="71">
        <v>2</v>
      </c>
      <c r="E18" s="76">
        <f t="shared" si="0"/>
        <v>4</v>
      </c>
      <c r="F18" s="71" t="s">
        <v>177</v>
      </c>
      <c r="G18" s="45" t="s">
        <v>178</v>
      </c>
      <c r="H18" s="71">
        <v>2</v>
      </c>
      <c r="I18" s="71">
        <v>1</v>
      </c>
      <c r="J18" s="71">
        <f t="shared" si="1"/>
        <v>2</v>
      </c>
      <c r="K18" s="69"/>
      <c r="L18" s="70"/>
      <c r="M18" s="71">
        <v>2</v>
      </c>
      <c r="N18" s="71">
        <v>1</v>
      </c>
      <c r="O18" s="71">
        <f t="shared" si="2"/>
        <v>2</v>
      </c>
      <c r="P18" s="95" t="s">
        <v>179</v>
      </c>
    </row>
    <row r="19" spans="1:16" s="75" customFormat="1" ht="48" customHeight="1" x14ac:dyDescent="0.2">
      <c r="D19" s="85" t="s">
        <v>59</v>
      </c>
      <c r="E19" s="71">
        <f>ROUND(SUM(E10:E18)/COUNT(C10:C18),2)</f>
        <v>2.67</v>
      </c>
      <c r="G19" s="86"/>
      <c r="I19" s="85" t="s">
        <v>60</v>
      </c>
      <c r="J19" s="71">
        <f>ROUND(SUMIF(J10:J18,"&gt;0",J10:J18)/COUNT(J10:J18),2)</f>
        <v>1.89</v>
      </c>
      <c r="N19" s="85" t="s">
        <v>61</v>
      </c>
      <c r="O19" s="71">
        <f>ROUND(SUMIF(O10:O18,"&gt;0",O10:O18)/COUNT(O10:O18),2)</f>
        <v>1.67</v>
      </c>
      <c r="P19" s="97"/>
    </row>
    <row r="20" spans="1:16" x14ac:dyDescent="0.2">
      <c r="A20" s="193">
        <v>45825</v>
      </c>
      <c r="J20" s="107"/>
      <c r="O20" s="107"/>
    </row>
  </sheetData>
  <mergeCells count="12">
    <mergeCell ref="M8:O8"/>
    <mergeCell ref="P8:P9"/>
    <mergeCell ref="C3:G3"/>
    <mergeCell ref="C4:D4"/>
    <mergeCell ref="E4:F4"/>
    <mergeCell ref="C5:D5"/>
    <mergeCell ref="E5:F5"/>
    <mergeCell ref="A8:B8"/>
    <mergeCell ref="C8:E8"/>
    <mergeCell ref="F8:G8"/>
    <mergeCell ref="H8:J8"/>
    <mergeCell ref="K8:L8"/>
  </mergeCells>
  <conditionalFormatting sqref="F10:F18">
    <cfRule type="cellIs" dxfId="86" priority="1" operator="between">
      <formula>11</formula>
      <formula>25</formula>
    </cfRule>
    <cfRule type="cellIs" dxfId="85" priority="2" operator="between">
      <formula>6</formula>
      <formula>10</formula>
    </cfRule>
    <cfRule type="cellIs" dxfId="84" priority="3" operator="between">
      <formula>0</formula>
      <formula>5</formula>
    </cfRule>
  </conditionalFormatting>
  <dataValidations count="1">
    <dataValidation type="list" allowBlank="1" showInputMessage="1" showErrorMessage="1" sqref="C10:D18" xr:uid="{3A71E270-8C8F-44F2-90A4-EA85E4A6C4EC}">
      <formula1>positive</formula1>
    </dataValidation>
  </dataValidations>
  <pageMargins left="0.70866141732283472" right="0.70866141732283472" top="0.74803149606299213" bottom="0.74803149606299213" header="0.31496062992125984" footer="0.31496062992125984"/>
  <pageSetup paperSize="9" scale="1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103f57b-3bd2-478b-b0f3-90724e6f7e7e">
      <Terms xmlns="http://schemas.microsoft.com/office/infopath/2007/PartnerControls"/>
    </lcf76f155ced4ddcb4097134ff3c332f>
    <TaxCatchAll xmlns="88cac0e4-ef6e-4174-980e-78ac8dafa87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244FF361C595A4198AECA1765E5C736" ma:contentTypeVersion="17" ma:contentTypeDescription="Crear nuevo documento." ma:contentTypeScope="" ma:versionID="2b0a5850b550a63b6e80970dc86d74dd">
  <xsd:schema xmlns:xsd="http://www.w3.org/2001/XMLSchema" xmlns:xs="http://www.w3.org/2001/XMLSchema" xmlns:p="http://schemas.microsoft.com/office/2006/metadata/properties" xmlns:ns2="f103f57b-3bd2-478b-b0f3-90724e6f7e7e" xmlns:ns3="88cac0e4-ef6e-4174-980e-78ac8dafa870" targetNamespace="http://schemas.microsoft.com/office/2006/metadata/properties" ma:root="true" ma:fieldsID="e26b26a4fc50600c9c84a63b7a169a23" ns2:_="" ns3:_="">
    <xsd:import namespace="f103f57b-3bd2-478b-b0f3-90724e6f7e7e"/>
    <xsd:import namespace="88cac0e4-ef6e-4174-980e-78ac8dafa87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03f57b-3bd2-478b-b0f3-90724e6f7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218007eb-9f6d-45db-af4c-878343264cf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cac0e4-ef6e-4174-980e-78ac8dafa87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89db29d-d52a-4df1-a8ce-54706a80af11}" ma:internalName="TaxCatchAll" ma:showField="CatchAllData" ma:web="88cac0e4-ef6e-4174-980e-78ac8dafa87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1066C76-B477-40C1-9971-DDCBA62934C5}">
  <ds:schemaRefs>
    <ds:schemaRef ds:uri="http://schemas.microsoft.com/office/2006/metadata/properties"/>
    <ds:schemaRef ds:uri="http://schemas.microsoft.com/office/infopath/2007/PartnerControls"/>
    <ds:schemaRef ds:uri="5da49158-73d4-4d6c-848b-00b4e389bb7b"/>
    <ds:schemaRef ds:uri="45c61047-bdd0-4dc1-abd4-b69859e06b5b"/>
    <ds:schemaRef ds:uri="40a156f9-ef05-4f3c-91da-662fae3cae1b"/>
  </ds:schemaRefs>
</ds:datastoreItem>
</file>

<file path=customXml/itemProps2.xml><?xml version="1.0" encoding="utf-8"?>
<ds:datastoreItem xmlns:ds="http://schemas.openxmlformats.org/officeDocument/2006/customXml" ds:itemID="{BFBB91C2-4F00-4E73-ABE2-BA93CEA8B9A0}"/>
</file>

<file path=customXml/itemProps3.xml><?xml version="1.0" encoding="utf-8"?>
<ds:datastoreItem xmlns:ds="http://schemas.openxmlformats.org/officeDocument/2006/customXml" ds:itemID="{58A4E8DB-C79A-4319-89E6-BCC421823D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45</vt:i4>
      </vt:variant>
      <vt:variant>
        <vt:lpstr>Rangos con nombre</vt:lpstr>
      </vt:variant>
      <vt:variant>
        <vt:i4>94</vt:i4>
      </vt:variant>
    </vt:vector>
  </HeadingPairs>
  <TitlesOfParts>
    <vt:vector size="139" baseType="lpstr">
      <vt:lpstr>1. Subvenciones (S)</vt:lpstr>
      <vt:lpstr>S.R1</vt:lpstr>
      <vt:lpstr>S.R2</vt:lpstr>
      <vt:lpstr>S.R3</vt:lpstr>
      <vt:lpstr>S.R4</vt:lpstr>
      <vt:lpstr>S.R5</vt:lpstr>
      <vt:lpstr>S.R6</vt:lpstr>
      <vt:lpstr>2. Contratación (C)</vt:lpstr>
      <vt:lpstr>C.R1</vt:lpstr>
      <vt:lpstr>C.R2</vt:lpstr>
      <vt:lpstr>C.R3</vt:lpstr>
      <vt:lpstr>C.R4</vt:lpstr>
      <vt:lpstr>C.R5</vt:lpstr>
      <vt:lpstr>C.R6</vt:lpstr>
      <vt:lpstr>C.R7</vt:lpstr>
      <vt:lpstr>C.R8</vt:lpstr>
      <vt:lpstr>C.R9</vt:lpstr>
      <vt:lpstr>C.R10</vt:lpstr>
      <vt:lpstr>C.R11</vt:lpstr>
      <vt:lpstr>3. Bonificaciones (B)</vt:lpstr>
      <vt:lpstr>B.R1</vt:lpstr>
      <vt:lpstr>B.R2</vt:lpstr>
      <vt:lpstr>4. Convenios (Cv)</vt:lpstr>
      <vt:lpstr>Cv.R1</vt:lpstr>
      <vt:lpstr>5 Protección datos</vt:lpstr>
      <vt:lpstr>PD R.1</vt:lpstr>
      <vt:lpstr>PD R.2</vt:lpstr>
      <vt:lpstr>PD R.3</vt:lpstr>
      <vt:lpstr>PD R.4</vt:lpstr>
      <vt:lpstr>PD R.5</vt:lpstr>
      <vt:lpstr>PD R.6</vt:lpstr>
      <vt:lpstr>PD R.7</vt:lpstr>
      <vt:lpstr>PD R.8</vt:lpstr>
      <vt:lpstr>6 Seguridad informática</vt:lpstr>
      <vt:lpstr>SI R.1</vt:lpstr>
      <vt:lpstr>SI R.2</vt:lpstr>
      <vt:lpstr>7. Otros (O)</vt:lpstr>
      <vt:lpstr>O.R1</vt:lpstr>
      <vt:lpstr>O.R2</vt:lpstr>
      <vt:lpstr>O.R3</vt:lpstr>
      <vt:lpstr>O.R4</vt:lpstr>
      <vt:lpstr>O.R5</vt:lpstr>
      <vt:lpstr>O.R6</vt:lpstr>
      <vt:lpstr>O.R7</vt:lpstr>
      <vt:lpstr>O.R8</vt:lpstr>
      <vt:lpstr>B.R1!negative</vt:lpstr>
      <vt:lpstr>B.R2!negative</vt:lpstr>
      <vt:lpstr>C.R1!negative</vt:lpstr>
      <vt:lpstr>C.R10!negative</vt:lpstr>
      <vt:lpstr>C.R11!negative</vt:lpstr>
      <vt:lpstr>C.R2!negative</vt:lpstr>
      <vt:lpstr>C.R3!negative</vt:lpstr>
      <vt:lpstr>C.R4!negative</vt:lpstr>
      <vt:lpstr>C.R5!negative</vt:lpstr>
      <vt:lpstr>C.R6!negative</vt:lpstr>
      <vt:lpstr>C.R7!negative</vt:lpstr>
      <vt:lpstr>C.R8!negative</vt:lpstr>
      <vt:lpstr>C.R9!negative</vt:lpstr>
      <vt:lpstr>Cv.R1!negative</vt:lpstr>
      <vt:lpstr>O.R1!negative</vt:lpstr>
      <vt:lpstr>O.R2!negative</vt:lpstr>
      <vt:lpstr>O.R3!negative</vt:lpstr>
      <vt:lpstr>O.R4!negative</vt:lpstr>
      <vt:lpstr>O.R5!negative</vt:lpstr>
      <vt:lpstr>O.R6!negative</vt:lpstr>
      <vt:lpstr>O.R7!negative</vt:lpstr>
      <vt:lpstr>O.R8!negative</vt:lpstr>
      <vt:lpstr>'PD R.8'!negative</vt:lpstr>
      <vt:lpstr>S.R2!negative</vt:lpstr>
      <vt:lpstr>S.R3!negative</vt:lpstr>
      <vt:lpstr>S.R4!negative</vt:lpstr>
      <vt:lpstr>S.R5!negative</vt:lpstr>
      <vt:lpstr>S.R6!negative</vt:lpstr>
      <vt:lpstr>negative</vt:lpstr>
      <vt:lpstr>B.R1!positive</vt:lpstr>
      <vt:lpstr>B.R2!positive</vt:lpstr>
      <vt:lpstr>C.R1!positive</vt:lpstr>
      <vt:lpstr>C.R10!positive</vt:lpstr>
      <vt:lpstr>C.R11!positive</vt:lpstr>
      <vt:lpstr>C.R2!positive</vt:lpstr>
      <vt:lpstr>C.R3!positive</vt:lpstr>
      <vt:lpstr>C.R4!positive</vt:lpstr>
      <vt:lpstr>C.R5!positive</vt:lpstr>
      <vt:lpstr>C.R6!positive</vt:lpstr>
      <vt:lpstr>C.R7!positive</vt:lpstr>
      <vt:lpstr>C.R8!positive</vt:lpstr>
      <vt:lpstr>C.R9!positive</vt:lpstr>
      <vt:lpstr>Cv.R1!positive</vt:lpstr>
      <vt:lpstr>O.R1!positive</vt:lpstr>
      <vt:lpstr>O.R2!positive</vt:lpstr>
      <vt:lpstr>O.R3!positive</vt:lpstr>
      <vt:lpstr>O.R4!positive</vt:lpstr>
      <vt:lpstr>O.R5!positive</vt:lpstr>
      <vt:lpstr>O.R6!positive</vt:lpstr>
      <vt:lpstr>O.R7!positive</vt:lpstr>
      <vt:lpstr>O.R8!positive</vt:lpstr>
      <vt:lpstr>'PD R.8'!positive</vt:lpstr>
      <vt:lpstr>S.R2!positive</vt:lpstr>
      <vt:lpstr>S.R3!positive</vt:lpstr>
      <vt:lpstr>S.R4!positive</vt:lpstr>
      <vt:lpstr>S.R5!positive</vt:lpstr>
      <vt:lpstr>S.R6!positive</vt:lpstr>
      <vt:lpstr>positive</vt:lpstr>
      <vt:lpstr>B.R1!Print_Area</vt:lpstr>
      <vt:lpstr>B.R2!Print_Area</vt:lpstr>
      <vt:lpstr>C.R1!Print_Area</vt:lpstr>
      <vt:lpstr>C.R10!Print_Area</vt:lpstr>
      <vt:lpstr>C.R11!Print_Area</vt:lpstr>
      <vt:lpstr>C.R2!Print_Area</vt:lpstr>
      <vt:lpstr>C.R3!Print_Area</vt:lpstr>
      <vt:lpstr>C.R4!Print_Area</vt:lpstr>
      <vt:lpstr>C.R5!Print_Area</vt:lpstr>
      <vt:lpstr>C.R6!Print_Area</vt:lpstr>
      <vt:lpstr>C.R7!Print_Area</vt:lpstr>
      <vt:lpstr>C.R8!Print_Area</vt:lpstr>
      <vt:lpstr>C.R9!Print_Area</vt:lpstr>
      <vt:lpstr>Cv.R1!Print_Area</vt:lpstr>
      <vt:lpstr>O.R1!Print_Area</vt:lpstr>
      <vt:lpstr>O.R2!Print_Area</vt:lpstr>
      <vt:lpstr>O.R3!Print_Area</vt:lpstr>
      <vt:lpstr>O.R4!Print_Area</vt:lpstr>
      <vt:lpstr>O.R5!Print_Area</vt:lpstr>
      <vt:lpstr>O.R6!Print_Area</vt:lpstr>
      <vt:lpstr>O.R7!Print_Area</vt:lpstr>
      <vt:lpstr>O.R8!Print_Area</vt:lpstr>
      <vt:lpstr>'PD R.1'!Print_Area</vt:lpstr>
      <vt:lpstr>'PD R.2'!Print_Area</vt:lpstr>
      <vt:lpstr>'PD R.3'!Print_Area</vt:lpstr>
      <vt:lpstr>'PD R.4'!Print_Area</vt:lpstr>
      <vt:lpstr>'PD R.5'!Print_Area</vt:lpstr>
      <vt:lpstr>'PD R.6'!Print_Area</vt:lpstr>
      <vt:lpstr>'PD R.7'!Print_Area</vt:lpstr>
      <vt:lpstr>'PD R.8'!Print_Area</vt:lpstr>
      <vt:lpstr>S.R1!Print_Area</vt:lpstr>
      <vt:lpstr>S.R2!Print_Area</vt:lpstr>
      <vt:lpstr>S.R3!Print_Area</vt:lpstr>
      <vt:lpstr>S.R4!Print_Area</vt:lpstr>
      <vt:lpstr>S.R5!Print_Area</vt:lpstr>
      <vt:lpstr>S.R6!Print_Area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2025-10-20T07:04:29Z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0x0101007244FF361C595A4198AECA1765E5C736</vt:lpwstr>
  </property>
  <property fmtid="{D5CDD505-2E9C-101B-9397-08002B2CF9AE}" pid="3" name="MediaServiceImageTags">
    <vt:lpwstr/>
  </property>
</Properties>
</file>